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A1'!$E$1:$E$678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K382" i="4" l="1"/>
  <c r="L382" i="4"/>
  <c r="M382" i="4" l="1"/>
  <c r="M356" i="4"/>
  <c r="K178" i="4"/>
  <c r="M178" i="4" s="1"/>
  <c r="L178" i="4"/>
  <c r="K179" i="4"/>
  <c r="L179" i="4"/>
  <c r="M179" i="4"/>
  <c r="K180" i="4"/>
  <c r="L180" i="4"/>
  <c r="M180" i="4"/>
  <c r="E46" i="2"/>
  <c r="F46" i="2"/>
  <c r="F24" i="2"/>
  <c r="B46" i="2"/>
  <c r="Q46" i="2"/>
  <c r="K636" i="4"/>
  <c r="M636" i="4" s="1"/>
  <c r="L636" i="4"/>
  <c r="K637" i="4"/>
  <c r="L637" i="4"/>
  <c r="M637" i="4" s="1"/>
  <c r="K638" i="4"/>
  <c r="L638" i="4"/>
  <c r="M638" i="4" s="1"/>
  <c r="P636" i="4" l="1"/>
  <c r="D46" i="2"/>
  <c r="AC646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6" i="4" l="1"/>
  <c r="P46" i="2" s="1"/>
  <c r="R46" i="2" s="1"/>
  <c r="S46" i="2" s="1"/>
  <c r="G46" i="2"/>
  <c r="K556" i="4" l="1"/>
  <c r="L556" i="4"/>
  <c r="K144" i="4"/>
  <c r="L144" i="4"/>
  <c r="K12" i="4"/>
  <c r="L12" i="4"/>
  <c r="K13" i="4"/>
  <c r="L13" i="4"/>
  <c r="K14" i="4"/>
  <c r="L14" i="4"/>
  <c r="M14" i="4" s="1"/>
  <c r="K15" i="4"/>
  <c r="L15" i="4"/>
  <c r="K16" i="4"/>
  <c r="L16" i="4"/>
  <c r="K17" i="4"/>
  <c r="M17" i="4" s="1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M33" i="4" s="1"/>
  <c r="K34" i="4"/>
  <c r="L34" i="4"/>
  <c r="K35" i="4"/>
  <c r="L35" i="4"/>
  <c r="K36" i="4"/>
  <c r="L36" i="4"/>
  <c r="K37" i="4"/>
  <c r="L37" i="4"/>
  <c r="K38" i="4"/>
  <c r="L38" i="4"/>
  <c r="M38" i="4" s="1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M55" i="4" s="1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M63" i="4" s="1"/>
  <c r="K64" i="4"/>
  <c r="L64" i="4"/>
  <c r="K65" i="4"/>
  <c r="L65" i="4"/>
  <c r="K66" i="4"/>
  <c r="L66" i="4"/>
  <c r="M66" i="4" s="1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M74" i="4" s="1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M82" i="4" s="1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M95" i="4" s="1"/>
  <c r="K96" i="4"/>
  <c r="L96" i="4"/>
  <c r="K97" i="4"/>
  <c r="L97" i="4"/>
  <c r="K98" i="4"/>
  <c r="M98" i="4" s="1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M106" i="4" s="1"/>
  <c r="L106" i="4"/>
  <c r="K107" i="4"/>
  <c r="L107" i="4"/>
  <c r="K108" i="4"/>
  <c r="L108" i="4"/>
  <c r="K109" i="4"/>
  <c r="L109" i="4"/>
  <c r="K110" i="4"/>
  <c r="L110" i="4"/>
  <c r="K111" i="4"/>
  <c r="L111" i="4"/>
  <c r="M111" i="4" s="1"/>
  <c r="K112" i="4"/>
  <c r="L112" i="4"/>
  <c r="K113" i="4"/>
  <c r="L113" i="4"/>
  <c r="K114" i="4"/>
  <c r="L114" i="4"/>
  <c r="M114" i="4" s="1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M122" i="4" s="1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M131" i="4" s="1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M154" i="4" s="1"/>
  <c r="K155" i="4"/>
  <c r="L155" i="4"/>
  <c r="K156" i="4"/>
  <c r="L156" i="4"/>
  <c r="K157" i="4"/>
  <c r="M157" i="4" s="1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M173" i="4" s="1"/>
  <c r="L173" i="4"/>
  <c r="K174" i="4"/>
  <c r="L174" i="4"/>
  <c r="K175" i="4"/>
  <c r="L175" i="4"/>
  <c r="K176" i="4"/>
  <c r="L176" i="4"/>
  <c r="K177" i="4"/>
  <c r="L177" i="4"/>
  <c r="K181" i="4"/>
  <c r="L181" i="4"/>
  <c r="M181" i="4" s="1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M192" i="4" s="1"/>
  <c r="K193" i="4"/>
  <c r="L193" i="4"/>
  <c r="K194" i="4"/>
  <c r="L194" i="4"/>
  <c r="K195" i="4"/>
  <c r="L195" i="4"/>
  <c r="M195" i="4" s="1"/>
  <c r="K196" i="4"/>
  <c r="L196" i="4"/>
  <c r="K197" i="4"/>
  <c r="L197" i="4"/>
  <c r="K198" i="4"/>
  <c r="L198" i="4"/>
  <c r="K199" i="4"/>
  <c r="L199" i="4"/>
  <c r="K200" i="4"/>
  <c r="L200" i="4"/>
  <c r="M200" i="4" s="1"/>
  <c r="K201" i="4"/>
  <c r="L201" i="4"/>
  <c r="K202" i="4"/>
  <c r="L202" i="4"/>
  <c r="K203" i="4"/>
  <c r="L203" i="4"/>
  <c r="M203" i="4" s="1"/>
  <c r="K204" i="4"/>
  <c r="L204" i="4"/>
  <c r="K205" i="4"/>
  <c r="L205" i="4"/>
  <c r="K206" i="4"/>
  <c r="L206" i="4"/>
  <c r="K207" i="4"/>
  <c r="L207" i="4"/>
  <c r="K208" i="4"/>
  <c r="L208" i="4"/>
  <c r="M208" i="4" s="1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M216" i="4" s="1"/>
  <c r="K217" i="4"/>
  <c r="L217" i="4"/>
  <c r="K218" i="4"/>
  <c r="L218" i="4"/>
  <c r="K219" i="4"/>
  <c r="M219" i="4" s="1"/>
  <c r="L219" i="4"/>
  <c r="K220" i="4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M234" i="4" s="1"/>
  <c r="K235" i="4"/>
  <c r="L235" i="4"/>
  <c r="K236" i="4"/>
  <c r="L236" i="4"/>
  <c r="K237" i="4"/>
  <c r="M237" i="4" s="1"/>
  <c r="L237" i="4"/>
  <c r="K238" i="4"/>
  <c r="L238" i="4"/>
  <c r="K239" i="4"/>
  <c r="L239" i="4"/>
  <c r="K240" i="4"/>
  <c r="L240" i="4"/>
  <c r="K241" i="4"/>
  <c r="L241" i="4"/>
  <c r="K242" i="4"/>
  <c r="L242" i="4"/>
  <c r="M242" i="4" s="1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M253" i="4" s="1"/>
  <c r="L253" i="4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M274" i="4" s="1"/>
  <c r="K275" i="4"/>
  <c r="L275" i="4"/>
  <c r="K276" i="4"/>
  <c r="L276" i="4"/>
  <c r="K277" i="4"/>
  <c r="L277" i="4"/>
  <c r="K278" i="4"/>
  <c r="L278" i="4"/>
  <c r="M278" i="4" s="1"/>
  <c r="K279" i="4"/>
  <c r="L279" i="4"/>
  <c r="M279" i="4" s="1"/>
  <c r="K280" i="4"/>
  <c r="L280" i="4"/>
  <c r="K281" i="4"/>
  <c r="L281" i="4"/>
  <c r="K282" i="4"/>
  <c r="L282" i="4"/>
  <c r="M282" i="4" s="1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M294" i="4" s="1"/>
  <c r="K295" i="4"/>
  <c r="L295" i="4"/>
  <c r="M295" i="4" s="1"/>
  <c r="K296" i="4"/>
  <c r="L296" i="4"/>
  <c r="K297" i="4"/>
  <c r="L297" i="4"/>
  <c r="K298" i="4"/>
  <c r="L298" i="4"/>
  <c r="M298" i="4" s="1"/>
  <c r="K299" i="4"/>
  <c r="L299" i="4"/>
  <c r="K300" i="4"/>
  <c r="L300" i="4"/>
  <c r="K301" i="4"/>
  <c r="L301" i="4"/>
  <c r="K302" i="4"/>
  <c r="L302" i="4"/>
  <c r="K303" i="4"/>
  <c r="L303" i="4"/>
  <c r="M303" i="4" s="1"/>
  <c r="K304" i="4"/>
  <c r="L304" i="4"/>
  <c r="K305" i="4"/>
  <c r="L305" i="4"/>
  <c r="K306" i="4"/>
  <c r="L306" i="4"/>
  <c r="M306" i="4" s="1"/>
  <c r="K307" i="4"/>
  <c r="L307" i="4"/>
  <c r="K308" i="4"/>
  <c r="L308" i="4"/>
  <c r="K309" i="4"/>
  <c r="L309" i="4"/>
  <c r="K310" i="4"/>
  <c r="L310" i="4"/>
  <c r="M310" i="4" s="1"/>
  <c r="K311" i="4"/>
  <c r="L311" i="4"/>
  <c r="M311" i="4" s="1"/>
  <c r="K312" i="4"/>
  <c r="L312" i="4"/>
  <c r="K313" i="4"/>
  <c r="L313" i="4"/>
  <c r="K314" i="4"/>
  <c r="L314" i="4"/>
  <c r="M314" i="4" s="1"/>
  <c r="K315" i="4"/>
  <c r="L315" i="4"/>
  <c r="K316" i="4"/>
  <c r="L316" i="4"/>
  <c r="K317" i="4"/>
  <c r="L317" i="4"/>
  <c r="K318" i="4"/>
  <c r="L318" i="4"/>
  <c r="M318" i="4" s="1"/>
  <c r="K319" i="4"/>
  <c r="L319" i="4"/>
  <c r="M319" i="4" s="1"/>
  <c r="K320" i="4"/>
  <c r="L320" i="4"/>
  <c r="K321" i="4"/>
  <c r="L321" i="4"/>
  <c r="K322" i="4"/>
  <c r="L322" i="4"/>
  <c r="M322" i="4" s="1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M330" i="4" s="1"/>
  <c r="K331" i="4"/>
  <c r="L331" i="4"/>
  <c r="K332" i="4"/>
  <c r="L332" i="4"/>
  <c r="K333" i="4"/>
  <c r="L333" i="4"/>
  <c r="K334" i="4"/>
  <c r="L334" i="4"/>
  <c r="K335" i="4"/>
  <c r="L335" i="4"/>
  <c r="K336" i="4"/>
  <c r="M336" i="4" s="1"/>
  <c r="L336" i="4"/>
  <c r="K337" i="4"/>
  <c r="L337" i="4"/>
  <c r="K338" i="4"/>
  <c r="L338" i="4"/>
  <c r="K339" i="4"/>
  <c r="L339" i="4"/>
  <c r="K340" i="4"/>
  <c r="M340" i="4" s="1"/>
  <c r="L340" i="4"/>
  <c r="K344" i="4"/>
  <c r="L344" i="4"/>
  <c r="K345" i="4"/>
  <c r="L345" i="4"/>
  <c r="K346" i="4"/>
  <c r="L346" i="4"/>
  <c r="K347" i="4"/>
  <c r="L347" i="4"/>
  <c r="K348" i="4"/>
  <c r="L348" i="4"/>
  <c r="K349" i="4"/>
  <c r="L349" i="4"/>
  <c r="M349" i="4" s="1"/>
  <c r="K350" i="4"/>
  <c r="L350" i="4"/>
  <c r="K351" i="4"/>
  <c r="L351" i="4"/>
  <c r="K352" i="4"/>
  <c r="M352" i="4" s="1"/>
  <c r="L352" i="4"/>
  <c r="K353" i="4"/>
  <c r="L353" i="4"/>
  <c r="K354" i="4"/>
  <c r="L354" i="4"/>
  <c r="K355" i="4"/>
  <c r="L355" i="4"/>
  <c r="K357" i="4"/>
  <c r="L357" i="4"/>
  <c r="K359" i="4"/>
  <c r="L359" i="4"/>
  <c r="M359" i="4" s="1"/>
  <c r="K360" i="4"/>
  <c r="L360" i="4"/>
  <c r="K361" i="4"/>
  <c r="L361" i="4"/>
  <c r="K362" i="4"/>
  <c r="M362" i="4" s="1"/>
  <c r="L362" i="4"/>
  <c r="K363" i="4"/>
  <c r="L363" i="4"/>
  <c r="K364" i="4"/>
  <c r="L364" i="4"/>
  <c r="K365" i="4"/>
  <c r="L365" i="4"/>
  <c r="K366" i="4"/>
  <c r="L366" i="4"/>
  <c r="K367" i="4"/>
  <c r="L367" i="4"/>
  <c r="M367" i="4" s="1"/>
  <c r="K368" i="4"/>
  <c r="L368" i="4"/>
  <c r="K369" i="4"/>
  <c r="L369" i="4"/>
  <c r="K370" i="4"/>
  <c r="M370" i="4" s="1"/>
  <c r="L370" i="4"/>
  <c r="K371" i="4"/>
  <c r="L371" i="4"/>
  <c r="K372" i="4"/>
  <c r="L372" i="4"/>
  <c r="K373" i="4"/>
  <c r="L373" i="4"/>
  <c r="K374" i="4"/>
  <c r="L374" i="4"/>
  <c r="K375" i="4"/>
  <c r="L375" i="4"/>
  <c r="M375" i="4" s="1"/>
  <c r="K376" i="4"/>
  <c r="L376" i="4"/>
  <c r="K377" i="4"/>
  <c r="L377" i="4"/>
  <c r="K378" i="4"/>
  <c r="M378" i="4" s="1"/>
  <c r="L378" i="4"/>
  <c r="K379" i="4"/>
  <c r="L379" i="4"/>
  <c r="K383" i="4"/>
  <c r="L383" i="4"/>
  <c r="K384" i="4"/>
  <c r="L384" i="4"/>
  <c r="K385" i="4"/>
  <c r="L385" i="4"/>
  <c r="K386" i="4"/>
  <c r="L386" i="4"/>
  <c r="K387" i="4"/>
  <c r="L387" i="4"/>
  <c r="K388" i="4"/>
  <c r="L388" i="4"/>
  <c r="K389" i="4"/>
  <c r="M389" i="4" s="1"/>
  <c r="L389" i="4"/>
  <c r="K390" i="4"/>
  <c r="L390" i="4"/>
  <c r="K391" i="4"/>
  <c r="L391" i="4"/>
  <c r="K392" i="4"/>
  <c r="L392" i="4"/>
  <c r="K393" i="4"/>
  <c r="L393" i="4"/>
  <c r="K394" i="4"/>
  <c r="L394" i="4"/>
  <c r="M394" i="4" s="1"/>
  <c r="K395" i="4"/>
  <c r="L395" i="4"/>
  <c r="K396" i="4"/>
  <c r="L396" i="4"/>
  <c r="K397" i="4"/>
  <c r="M397" i="4" s="1"/>
  <c r="L397" i="4"/>
  <c r="K398" i="4"/>
  <c r="L398" i="4"/>
  <c r="K399" i="4"/>
  <c r="L399" i="4"/>
  <c r="K400" i="4"/>
  <c r="L400" i="4"/>
  <c r="K401" i="4"/>
  <c r="L401" i="4"/>
  <c r="K402" i="4"/>
  <c r="L402" i="4"/>
  <c r="M402" i="4" s="1"/>
  <c r="K403" i="4"/>
  <c r="L403" i="4"/>
  <c r="K404" i="4"/>
  <c r="L404" i="4"/>
  <c r="K405" i="4"/>
  <c r="M405" i="4" s="1"/>
  <c r="L405" i="4"/>
  <c r="K406" i="4"/>
  <c r="L406" i="4"/>
  <c r="K407" i="4"/>
  <c r="L407" i="4"/>
  <c r="K408" i="4"/>
  <c r="L408" i="4"/>
  <c r="K409" i="4"/>
  <c r="L409" i="4"/>
  <c r="K410" i="4"/>
  <c r="L410" i="4"/>
  <c r="M410" i="4" s="1"/>
  <c r="K411" i="4"/>
  <c r="L411" i="4"/>
  <c r="K412" i="4"/>
  <c r="L412" i="4"/>
  <c r="K413" i="4"/>
  <c r="M413" i="4" s="1"/>
  <c r="L413" i="4"/>
  <c r="K414" i="4"/>
  <c r="L414" i="4"/>
  <c r="K415" i="4"/>
  <c r="L415" i="4"/>
  <c r="K416" i="4"/>
  <c r="L416" i="4"/>
  <c r="K417" i="4"/>
  <c r="L417" i="4"/>
  <c r="K418" i="4"/>
  <c r="L418" i="4"/>
  <c r="M418" i="4" s="1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M426" i="4" s="1"/>
  <c r="K427" i="4"/>
  <c r="L427" i="4"/>
  <c r="K428" i="4"/>
  <c r="L428" i="4"/>
  <c r="K429" i="4"/>
  <c r="M429" i="4" s="1"/>
  <c r="L429" i="4"/>
  <c r="K430" i="4"/>
  <c r="L430" i="4"/>
  <c r="K431" i="4"/>
  <c r="L431" i="4"/>
  <c r="K432" i="4"/>
  <c r="L432" i="4"/>
  <c r="K433" i="4"/>
  <c r="L433" i="4"/>
  <c r="K434" i="4"/>
  <c r="L434" i="4"/>
  <c r="M434" i="4" s="1"/>
  <c r="K435" i="4"/>
  <c r="L435" i="4"/>
  <c r="K436" i="4"/>
  <c r="L436" i="4"/>
  <c r="K437" i="4"/>
  <c r="M437" i="4" s="1"/>
  <c r="L437" i="4"/>
  <c r="K438" i="4"/>
  <c r="L438" i="4"/>
  <c r="K439" i="4"/>
  <c r="L439" i="4"/>
  <c r="K440" i="4"/>
  <c r="L440" i="4"/>
  <c r="K441" i="4"/>
  <c r="L441" i="4"/>
  <c r="K442" i="4"/>
  <c r="L442" i="4"/>
  <c r="M442" i="4" s="1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M450" i="4" s="1"/>
  <c r="K451" i="4"/>
  <c r="L451" i="4"/>
  <c r="K452" i="4"/>
  <c r="L452" i="4"/>
  <c r="K453" i="4"/>
  <c r="M453" i="4" s="1"/>
  <c r="L453" i="4"/>
  <c r="K454" i="4"/>
  <c r="L454" i="4"/>
  <c r="K455" i="4"/>
  <c r="L455" i="4"/>
  <c r="K456" i="4"/>
  <c r="L456" i="4"/>
  <c r="K457" i="4"/>
  <c r="L457" i="4"/>
  <c r="K458" i="4"/>
  <c r="L458" i="4"/>
  <c r="M458" i="4" s="1"/>
  <c r="K459" i="4"/>
  <c r="L459" i="4"/>
  <c r="K460" i="4"/>
  <c r="L460" i="4"/>
  <c r="K461" i="4"/>
  <c r="M461" i="4" s="1"/>
  <c r="L461" i="4"/>
  <c r="K462" i="4"/>
  <c r="L462" i="4"/>
  <c r="K463" i="4"/>
  <c r="L463" i="4"/>
  <c r="K464" i="4"/>
  <c r="L464" i="4"/>
  <c r="K465" i="4"/>
  <c r="L465" i="4"/>
  <c r="K466" i="4"/>
  <c r="L466" i="4"/>
  <c r="M466" i="4" s="1"/>
  <c r="K467" i="4"/>
  <c r="L467" i="4"/>
  <c r="K468" i="4"/>
  <c r="M468" i="4" s="1"/>
  <c r="L468" i="4"/>
  <c r="K469" i="4"/>
  <c r="M469" i="4" s="1"/>
  <c r="L469" i="4"/>
  <c r="K470" i="4"/>
  <c r="L470" i="4"/>
  <c r="M470" i="4" s="1"/>
  <c r="K471" i="4"/>
  <c r="L471" i="4"/>
  <c r="K472" i="4"/>
  <c r="M472" i="4" s="1"/>
  <c r="L472" i="4"/>
  <c r="K473" i="4"/>
  <c r="L473" i="4"/>
  <c r="K474" i="4"/>
  <c r="L474" i="4"/>
  <c r="M474" i="4" s="1"/>
  <c r="K475" i="4"/>
  <c r="L475" i="4"/>
  <c r="K476" i="4"/>
  <c r="M476" i="4" s="1"/>
  <c r="L476" i="4"/>
  <c r="K477" i="4"/>
  <c r="L477" i="4"/>
  <c r="K478" i="4"/>
  <c r="L478" i="4"/>
  <c r="M478" i="4" s="1"/>
  <c r="K479" i="4"/>
  <c r="L479" i="4"/>
  <c r="K480" i="4"/>
  <c r="L480" i="4"/>
  <c r="K481" i="4"/>
  <c r="L481" i="4"/>
  <c r="K482" i="4"/>
  <c r="L482" i="4"/>
  <c r="K483" i="4"/>
  <c r="L483" i="4"/>
  <c r="K484" i="4"/>
  <c r="M484" i="4" s="1"/>
  <c r="L484" i="4"/>
  <c r="K485" i="4"/>
  <c r="L485" i="4"/>
  <c r="K486" i="4"/>
  <c r="L486" i="4"/>
  <c r="K487" i="4"/>
  <c r="L487" i="4"/>
  <c r="K488" i="4"/>
  <c r="L488" i="4"/>
  <c r="K489" i="4"/>
  <c r="L489" i="4"/>
  <c r="K490" i="4"/>
  <c r="L490" i="4"/>
  <c r="K491" i="4"/>
  <c r="L491" i="4"/>
  <c r="K492" i="4"/>
  <c r="M492" i="4" s="1"/>
  <c r="L492" i="4"/>
  <c r="K493" i="4"/>
  <c r="L493" i="4"/>
  <c r="K494" i="4"/>
  <c r="L494" i="4"/>
  <c r="M494" i="4" s="1"/>
  <c r="K495" i="4"/>
  <c r="L495" i="4"/>
  <c r="K496" i="4"/>
  <c r="M496" i="4" s="1"/>
  <c r="L496" i="4"/>
  <c r="K497" i="4"/>
  <c r="L497" i="4"/>
  <c r="M497" i="4" s="1"/>
  <c r="K498" i="4"/>
  <c r="L498" i="4"/>
  <c r="K499" i="4"/>
  <c r="L499" i="4"/>
  <c r="K500" i="4"/>
  <c r="L500" i="4"/>
  <c r="K501" i="4"/>
  <c r="L501" i="4"/>
  <c r="K502" i="4"/>
  <c r="L502" i="4"/>
  <c r="K503" i="4"/>
  <c r="L503" i="4"/>
  <c r="K504" i="4"/>
  <c r="M504" i="4" s="1"/>
  <c r="L504" i="4"/>
  <c r="K505" i="4"/>
  <c r="L505" i="4"/>
  <c r="K506" i="4"/>
  <c r="L506" i="4"/>
  <c r="K507" i="4"/>
  <c r="L507" i="4"/>
  <c r="K508" i="4"/>
  <c r="L508" i="4"/>
  <c r="K509" i="4"/>
  <c r="L509" i="4"/>
  <c r="K510" i="4"/>
  <c r="M510" i="4" s="1"/>
  <c r="L510" i="4"/>
  <c r="K511" i="4"/>
  <c r="M511" i="4" s="1"/>
  <c r="L511" i="4"/>
  <c r="K512" i="4"/>
  <c r="L512" i="4"/>
  <c r="K513" i="4"/>
  <c r="L513" i="4"/>
  <c r="K514" i="4"/>
  <c r="L514" i="4"/>
  <c r="K515" i="4"/>
  <c r="L515" i="4"/>
  <c r="K516" i="4"/>
  <c r="M516" i="4" s="1"/>
  <c r="L516" i="4"/>
  <c r="K517" i="4"/>
  <c r="L517" i="4"/>
  <c r="K518" i="4"/>
  <c r="L518" i="4"/>
  <c r="K519" i="4"/>
  <c r="L519" i="4"/>
  <c r="K520" i="4"/>
  <c r="M520" i="4" s="1"/>
  <c r="L520" i="4"/>
  <c r="K521" i="4"/>
  <c r="L521" i="4"/>
  <c r="K522" i="4"/>
  <c r="L522" i="4"/>
  <c r="K523" i="4"/>
  <c r="L523" i="4"/>
  <c r="K524" i="4"/>
  <c r="L524" i="4"/>
  <c r="K525" i="4"/>
  <c r="L525" i="4"/>
  <c r="M525" i="4" s="1"/>
  <c r="K526" i="4"/>
  <c r="L526" i="4"/>
  <c r="K527" i="4"/>
  <c r="M527" i="4" s="1"/>
  <c r="L527" i="4"/>
  <c r="K528" i="4"/>
  <c r="L528" i="4"/>
  <c r="K529" i="4"/>
  <c r="L529" i="4"/>
  <c r="M529" i="4" s="1"/>
  <c r="K530" i="4"/>
  <c r="L530" i="4"/>
  <c r="K531" i="4"/>
  <c r="L531" i="4"/>
  <c r="K532" i="4"/>
  <c r="M532" i="4" s="1"/>
  <c r="L532" i="4"/>
  <c r="K533" i="4"/>
  <c r="M533" i="4" s="1"/>
  <c r="L533" i="4"/>
  <c r="K534" i="4"/>
  <c r="L534" i="4"/>
  <c r="M534" i="4" s="1"/>
  <c r="K535" i="4"/>
  <c r="L535" i="4"/>
  <c r="K536" i="4"/>
  <c r="M536" i="4" s="1"/>
  <c r="L536" i="4"/>
  <c r="K537" i="4"/>
  <c r="L537" i="4"/>
  <c r="K538" i="4"/>
  <c r="L538" i="4"/>
  <c r="K539" i="4"/>
  <c r="L539" i="4"/>
  <c r="K540" i="4"/>
  <c r="M540" i="4" s="1"/>
  <c r="L540" i="4"/>
  <c r="K541" i="4"/>
  <c r="L541" i="4"/>
  <c r="K542" i="4"/>
  <c r="L542" i="4"/>
  <c r="K543" i="4"/>
  <c r="M543" i="4" s="1"/>
  <c r="L543" i="4"/>
  <c r="K544" i="4"/>
  <c r="L544" i="4"/>
  <c r="K545" i="4"/>
  <c r="L545" i="4"/>
  <c r="K546" i="4"/>
  <c r="M546" i="4" s="1"/>
  <c r="L546" i="4"/>
  <c r="K547" i="4"/>
  <c r="L547" i="4"/>
  <c r="K548" i="4"/>
  <c r="M548" i="4" s="1"/>
  <c r="L548" i="4"/>
  <c r="K549" i="4"/>
  <c r="L549" i="4"/>
  <c r="K550" i="4"/>
  <c r="L550" i="4"/>
  <c r="K551" i="4"/>
  <c r="L551" i="4"/>
  <c r="K552" i="4"/>
  <c r="M552" i="4" s="1"/>
  <c r="L552" i="4"/>
  <c r="K553" i="4"/>
  <c r="L553" i="4"/>
  <c r="K554" i="4"/>
  <c r="L554" i="4"/>
  <c r="K555" i="4"/>
  <c r="L555" i="4"/>
  <c r="K557" i="4"/>
  <c r="M557" i="4" s="1"/>
  <c r="L557" i="4"/>
  <c r="K558" i="4"/>
  <c r="L558" i="4"/>
  <c r="K559" i="4"/>
  <c r="L559" i="4"/>
  <c r="K560" i="4"/>
  <c r="L560" i="4"/>
  <c r="K561" i="4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M596" i="4" s="1"/>
  <c r="L596" i="4"/>
  <c r="K597" i="4"/>
  <c r="L597" i="4"/>
  <c r="K598" i="4"/>
  <c r="M598" i="4" s="1"/>
  <c r="L598" i="4"/>
  <c r="K599" i="4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M626" i="4" s="1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46" i="4"/>
  <c r="M646" i="4" s="1"/>
  <c r="L646" i="4"/>
  <c r="K647" i="4"/>
  <c r="M647" i="4" s="1"/>
  <c r="L647" i="4"/>
  <c r="K648" i="4"/>
  <c r="M648" i="4" s="1"/>
  <c r="L648" i="4"/>
  <c r="K649" i="4"/>
  <c r="L649" i="4"/>
  <c r="K650" i="4"/>
  <c r="L650" i="4"/>
  <c r="K651" i="4"/>
  <c r="L651" i="4"/>
  <c r="K652" i="4"/>
  <c r="L652" i="4"/>
  <c r="K653" i="4"/>
  <c r="L653" i="4"/>
  <c r="K654" i="4"/>
  <c r="L654" i="4"/>
  <c r="K655" i="4"/>
  <c r="L655" i="4"/>
  <c r="K656" i="4"/>
  <c r="M656" i="4" s="1"/>
  <c r="L656" i="4"/>
  <c r="K657" i="4"/>
  <c r="L657" i="4"/>
  <c r="K658" i="4"/>
  <c r="L658" i="4"/>
  <c r="K659" i="4"/>
  <c r="L659" i="4"/>
  <c r="K660" i="4"/>
  <c r="M660" i="4" s="1"/>
  <c r="L660" i="4"/>
  <c r="K661" i="4"/>
  <c r="L661" i="4"/>
  <c r="K662" i="4"/>
  <c r="L662" i="4"/>
  <c r="K663" i="4"/>
  <c r="L663" i="4"/>
  <c r="K664" i="4"/>
  <c r="L664" i="4"/>
  <c r="K665" i="4"/>
  <c r="L665" i="4"/>
  <c r="M12" i="4"/>
  <c r="M13" i="4"/>
  <c r="M15" i="4"/>
  <c r="M16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4" i="4"/>
  <c r="M35" i="4"/>
  <c r="M36" i="4"/>
  <c r="M37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6" i="4"/>
  <c r="M57" i="4"/>
  <c r="M58" i="4"/>
  <c r="M59" i="4"/>
  <c r="M60" i="4"/>
  <c r="M61" i="4"/>
  <c r="M62" i="4"/>
  <c r="M64" i="4"/>
  <c r="M65" i="4"/>
  <c r="M67" i="4"/>
  <c r="M68" i="4"/>
  <c r="M69" i="4"/>
  <c r="M70" i="4"/>
  <c r="M71" i="4"/>
  <c r="M72" i="4"/>
  <c r="M73" i="4"/>
  <c r="M75" i="4"/>
  <c r="M76" i="4"/>
  <c r="M77" i="4"/>
  <c r="M78" i="4"/>
  <c r="M79" i="4"/>
  <c r="M80" i="4"/>
  <c r="M81" i="4"/>
  <c r="M83" i="4"/>
  <c r="M84" i="4"/>
  <c r="M85" i="4"/>
  <c r="M86" i="4"/>
  <c r="M87" i="4"/>
  <c r="M88" i="4"/>
  <c r="M89" i="4"/>
  <c r="M90" i="4"/>
  <c r="M91" i="4"/>
  <c r="M92" i="4"/>
  <c r="M93" i="4"/>
  <c r="M94" i="4"/>
  <c r="M96" i="4"/>
  <c r="M97" i="4"/>
  <c r="M99" i="4"/>
  <c r="M100" i="4"/>
  <c r="M101" i="4"/>
  <c r="M102" i="4"/>
  <c r="M103" i="4"/>
  <c r="M104" i="4"/>
  <c r="M105" i="4"/>
  <c r="M107" i="4"/>
  <c r="M108" i="4"/>
  <c r="M109" i="4"/>
  <c r="M110" i="4"/>
  <c r="M112" i="4"/>
  <c r="M113" i="4"/>
  <c r="M115" i="4"/>
  <c r="M116" i="4"/>
  <c r="M117" i="4"/>
  <c r="M118" i="4"/>
  <c r="M119" i="4"/>
  <c r="M120" i="4"/>
  <c r="M121" i="4"/>
  <c r="M123" i="4"/>
  <c r="M124" i="4"/>
  <c r="M125" i="4"/>
  <c r="M126" i="4"/>
  <c r="M128" i="4"/>
  <c r="M129" i="4"/>
  <c r="M130" i="4"/>
  <c r="M132" i="4"/>
  <c r="M133" i="4"/>
  <c r="M134" i="4"/>
  <c r="M135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3" i="4"/>
  <c r="M155" i="4"/>
  <c r="M156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4" i="4"/>
  <c r="M175" i="4"/>
  <c r="M176" i="4"/>
  <c r="M177" i="4"/>
  <c r="M182" i="4"/>
  <c r="M186" i="4"/>
  <c r="M187" i="4"/>
  <c r="M188" i="4"/>
  <c r="M189" i="4"/>
  <c r="M190" i="4"/>
  <c r="M191" i="4"/>
  <c r="M193" i="4"/>
  <c r="M194" i="4"/>
  <c r="M196" i="4"/>
  <c r="M197" i="4"/>
  <c r="M198" i="4"/>
  <c r="M199" i="4"/>
  <c r="M201" i="4"/>
  <c r="M202" i="4"/>
  <c r="M204" i="4"/>
  <c r="M205" i="4"/>
  <c r="M206" i="4"/>
  <c r="M207" i="4"/>
  <c r="M209" i="4"/>
  <c r="M210" i="4"/>
  <c r="M211" i="4"/>
  <c r="M212" i="4"/>
  <c r="M213" i="4"/>
  <c r="M214" i="4"/>
  <c r="M215" i="4"/>
  <c r="M217" i="4"/>
  <c r="M218" i="4"/>
  <c r="M220" i="4"/>
  <c r="M221" i="4"/>
  <c r="M223" i="4"/>
  <c r="M225" i="4"/>
  <c r="M226" i="4"/>
  <c r="M227" i="4"/>
  <c r="M228" i="4"/>
  <c r="M229" i="4"/>
  <c r="M230" i="4"/>
  <c r="M231" i="4"/>
  <c r="M232" i="4"/>
  <c r="M233" i="4"/>
  <c r="M235" i="4"/>
  <c r="M236" i="4"/>
  <c r="M238" i="4"/>
  <c r="M239" i="4"/>
  <c r="M240" i="4"/>
  <c r="M241" i="4"/>
  <c r="M243" i="4"/>
  <c r="M244" i="4"/>
  <c r="M245" i="4"/>
  <c r="M246" i="4"/>
  <c r="M247" i="4"/>
  <c r="M248" i="4"/>
  <c r="M249" i="4"/>
  <c r="M250" i="4"/>
  <c r="M251" i="4"/>
  <c r="M252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5" i="4"/>
  <c r="M276" i="4"/>
  <c r="M277" i="4"/>
  <c r="M280" i="4"/>
  <c r="M281" i="4"/>
  <c r="M283" i="4"/>
  <c r="M284" i="4"/>
  <c r="M285" i="4"/>
  <c r="M286" i="4"/>
  <c r="M287" i="4"/>
  <c r="M288" i="4"/>
  <c r="M289" i="4"/>
  <c r="M290" i="4"/>
  <c r="M291" i="4"/>
  <c r="M292" i="4"/>
  <c r="M293" i="4"/>
  <c r="M296" i="4"/>
  <c r="M297" i="4"/>
  <c r="M299" i="4"/>
  <c r="M300" i="4"/>
  <c r="M301" i="4"/>
  <c r="M302" i="4"/>
  <c r="M304" i="4"/>
  <c r="M305" i="4"/>
  <c r="M307" i="4"/>
  <c r="M308" i="4"/>
  <c r="M309" i="4"/>
  <c r="M312" i="4"/>
  <c r="M313" i="4"/>
  <c r="M315" i="4"/>
  <c r="M316" i="4"/>
  <c r="M317" i="4"/>
  <c r="M320" i="4"/>
  <c r="M321" i="4"/>
  <c r="M323" i="4"/>
  <c r="M324" i="4"/>
  <c r="M325" i="4"/>
  <c r="M326" i="4"/>
  <c r="M327" i="4"/>
  <c r="M328" i="4"/>
  <c r="M329" i="4"/>
  <c r="M331" i="4"/>
  <c r="M332" i="4"/>
  <c r="M333" i="4"/>
  <c r="M335" i="4"/>
  <c r="M344" i="4"/>
  <c r="M345" i="4"/>
  <c r="M346" i="4"/>
  <c r="M347" i="4"/>
  <c r="M348" i="4"/>
  <c r="M350" i="4"/>
  <c r="M351" i="4"/>
  <c r="M353" i="4"/>
  <c r="M354" i="4"/>
  <c r="M355" i="4"/>
  <c r="M357" i="4"/>
  <c r="M360" i="4"/>
  <c r="M361" i="4"/>
  <c r="M363" i="4"/>
  <c r="M364" i="4"/>
  <c r="M365" i="4"/>
  <c r="M366" i="4"/>
  <c r="M368" i="4"/>
  <c r="M369" i="4"/>
  <c r="M371" i="4"/>
  <c r="M372" i="4"/>
  <c r="M373" i="4"/>
  <c r="M374" i="4"/>
  <c r="M376" i="4"/>
  <c r="M377" i="4"/>
  <c r="M379" i="4"/>
  <c r="M383" i="4"/>
  <c r="M384" i="4"/>
  <c r="M385" i="4"/>
  <c r="M386" i="4"/>
  <c r="M387" i="4"/>
  <c r="M388" i="4"/>
  <c r="M390" i="4"/>
  <c r="M391" i="4"/>
  <c r="M392" i="4"/>
  <c r="M393" i="4"/>
  <c r="M395" i="4"/>
  <c r="M396" i="4"/>
  <c r="M398" i="4"/>
  <c r="M399" i="4"/>
  <c r="M400" i="4"/>
  <c r="M401" i="4"/>
  <c r="M403" i="4"/>
  <c r="M404" i="4"/>
  <c r="M406" i="4"/>
  <c r="M407" i="4"/>
  <c r="M408" i="4"/>
  <c r="M409" i="4"/>
  <c r="M411" i="4"/>
  <c r="M412" i="4"/>
  <c r="M414" i="4"/>
  <c r="M415" i="4"/>
  <c r="M416" i="4"/>
  <c r="M417" i="4"/>
  <c r="M419" i="4"/>
  <c r="M420" i="4"/>
  <c r="M421" i="4"/>
  <c r="M422" i="4"/>
  <c r="M423" i="4"/>
  <c r="M424" i="4"/>
  <c r="M425" i="4"/>
  <c r="M427" i="4"/>
  <c r="M428" i="4"/>
  <c r="M430" i="4"/>
  <c r="M431" i="4"/>
  <c r="M432" i="4"/>
  <c r="M433" i="4"/>
  <c r="M435" i="4"/>
  <c r="M436" i="4"/>
  <c r="M438" i="4"/>
  <c r="M439" i="4"/>
  <c r="M440" i="4"/>
  <c r="M441" i="4"/>
  <c r="M443" i="4"/>
  <c r="M444" i="4"/>
  <c r="M445" i="4"/>
  <c r="M446" i="4"/>
  <c r="M447" i="4"/>
  <c r="M448" i="4"/>
  <c r="M449" i="4"/>
  <c r="M451" i="4"/>
  <c r="M452" i="4"/>
  <c r="M454" i="4"/>
  <c r="M455" i="4"/>
  <c r="M456" i="4"/>
  <c r="M457" i="4"/>
  <c r="M459" i="4"/>
  <c r="M460" i="4"/>
  <c r="M462" i="4"/>
  <c r="M463" i="4"/>
  <c r="M464" i="4"/>
  <c r="M465" i="4"/>
  <c r="M467" i="4"/>
  <c r="M471" i="4"/>
  <c r="M473" i="4"/>
  <c r="M475" i="4"/>
  <c r="M479" i="4"/>
  <c r="M480" i="4"/>
  <c r="M483" i="4"/>
  <c r="M485" i="4"/>
  <c r="M486" i="4"/>
  <c r="M487" i="4"/>
  <c r="M488" i="4"/>
  <c r="M489" i="4"/>
  <c r="M490" i="4"/>
  <c r="M491" i="4"/>
  <c r="M498" i="4"/>
  <c r="M500" i="4"/>
  <c r="M502" i="4"/>
  <c r="M503" i="4"/>
  <c r="M506" i="4"/>
  <c r="M508" i="4"/>
  <c r="M512" i="4"/>
  <c r="M513" i="4"/>
  <c r="M517" i="4"/>
  <c r="M524" i="4"/>
  <c r="M526" i="4"/>
  <c r="M528" i="4"/>
  <c r="M535" i="4"/>
  <c r="M544" i="4"/>
  <c r="M545" i="4"/>
  <c r="M558" i="4"/>
  <c r="M560" i="4"/>
  <c r="M561" i="4"/>
  <c r="M562" i="4"/>
  <c r="M563" i="4"/>
  <c r="M564" i="4"/>
  <c r="M565" i="4"/>
  <c r="M568" i="4"/>
  <c r="M569" i="4"/>
  <c r="M570" i="4"/>
  <c r="M571" i="4"/>
  <c r="M572" i="4"/>
  <c r="M573" i="4"/>
  <c r="M574" i="4"/>
  <c r="M575" i="4"/>
  <c r="M577" i="4"/>
  <c r="M578" i="4"/>
  <c r="M579" i="4"/>
  <c r="M580" i="4"/>
  <c r="M581" i="4"/>
  <c r="M582" i="4"/>
  <c r="M583" i="4"/>
  <c r="M584" i="4"/>
  <c r="M585" i="4"/>
  <c r="M587" i="4"/>
  <c r="M588" i="4"/>
  <c r="M589" i="4"/>
  <c r="M590" i="4"/>
  <c r="M591" i="4"/>
  <c r="M592" i="4"/>
  <c r="M593" i="4"/>
  <c r="M594" i="4"/>
  <c r="M595" i="4"/>
  <c r="M597" i="4"/>
  <c r="M599" i="4"/>
  <c r="M600" i="4"/>
  <c r="M601" i="4"/>
  <c r="M602" i="4"/>
  <c r="M603" i="4"/>
  <c r="M604" i="4"/>
  <c r="M605" i="4"/>
  <c r="M607" i="4"/>
  <c r="M608" i="4"/>
  <c r="M609" i="4"/>
  <c r="M610" i="4"/>
  <c r="M611" i="4"/>
  <c r="M612" i="4"/>
  <c r="M613" i="4"/>
  <c r="M614" i="4"/>
  <c r="M615" i="4"/>
  <c r="M617" i="4"/>
  <c r="M618" i="4"/>
  <c r="M619" i="4"/>
  <c r="M620" i="4"/>
  <c r="M621" i="4"/>
  <c r="M622" i="4"/>
  <c r="M623" i="4"/>
  <c r="M624" i="4"/>
  <c r="M625" i="4"/>
  <c r="M627" i="4"/>
  <c r="M628" i="4"/>
  <c r="M629" i="4"/>
  <c r="M630" i="4"/>
  <c r="M631" i="4"/>
  <c r="M632" i="4"/>
  <c r="M633" i="4"/>
  <c r="M634" i="4"/>
  <c r="M635" i="4"/>
  <c r="M649" i="4"/>
  <c r="M650" i="4"/>
  <c r="M651" i="4"/>
  <c r="M652" i="4"/>
  <c r="M653" i="4"/>
  <c r="M654" i="4"/>
  <c r="M655" i="4"/>
  <c r="M664" i="4"/>
  <c r="M665" i="4"/>
  <c r="M661" i="4" l="1"/>
  <c r="M606" i="4"/>
  <c r="P606" i="4" s="1"/>
  <c r="M586" i="4"/>
  <c r="M553" i="4"/>
  <c r="M541" i="4"/>
  <c r="M505" i="4"/>
  <c r="M477" i="4"/>
  <c r="M337" i="4"/>
  <c r="M257" i="4"/>
  <c r="M657" i="4"/>
  <c r="M566" i="4"/>
  <c r="M549" i="4"/>
  <c r="M537" i="4"/>
  <c r="M521" i="4"/>
  <c r="M509" i="4"/>
  <c r="M501" i="4"/>
  <c r="M493" i="4"/>
  <c r="M481" i="4"/>
  <c r="M663" i="4"/>
  <c r="M659" i="4"/>
  <c r="M576" i="4"/>
  <c r="D40" i="2" s="1"/>
  <c r="M555" i="4"/>
  <c r="M551" i="4"/>
  <c r="M547" i="4"/>
  <c r="M539" i="4"/>
  <c r="M531" i="4"/>
  <c r="M523" i="4"/>
  <c r="M519" i="4"/>
  <c r="M515" i="4"/>
  <c r="M507" i="4"/>
  <c r="M499" i="4"/>
  <c r="M495" i="4"/>
  <c r="M339" i="4"/>
  <c r="M259" i="4"/>
  <c r="M662" i="4"/>
  <c r="M658" i="4"/>
  <c r="M567" i="4"/>
  <c r="D39" i="2" s="1"/>
  <c r="M559" i="4"/>
  <c r="M554" i="4"/>
  <c r="M550" i="4"/>
  <c r="M542" i="4"/>
  <c r="M538" i="4"/>
  <c r="M530" i="4"/>
  <c r="M522" i="4"/>
  <c r="M518" i="4"/>
  <c r="M514" i="4"/>
  <c r="M482" i="4"/>
  <c r="M338" i="4"/>
  <c r="M334" i="4"/>
  <c r="M556" i="4"/>
  <c r="D20" i="2"/>
  <c r="G43" i="2"/>
  <c r="AC606" i="4"/>
  <c r="D41" i="2"/>
  <c r="D47" i="2"/>
  <c r="D38" i="2"/>
  <c r="D19" i="2"/>
  <c r="M144" i="4"/>
  <c r="P656" i="4"/>
  <c r="P626" i="4"/>
  <c r="AC626" i="4" s="1"/>
  <c r="P616" i="4"/>
  <c r="G48" i="2" l="1"/>
  <c r="AC656" i="4"/>
  <c r="P48" i="2" s="1"/>
  <c r="R48" i="2" s="1"/>
  <c r="S48" i="2" s="1"/>
  <c r="G44" i="2"/>
  <c r="AC616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5" i="4"/>
  <c r="N478" i="4"/>
  <c r="AB666" i="4" l="1"/>
  <c r="W666" i="4"/>
  <c r="U666" i="4"/>
  <c r="S666" i="4"/>
  <c r="R666" i="4"/>
  <c r="Q666" i="4"/>
  <c r="O666" i="4"/>
  <c r="N666" i="4"/>
  <c r="I666" i="4"/>
  <c r="H666" i="4"/>
  <c r="AA536" i="4"/>
  <c r="Z536" i="4"/>
  <c r="AA516" i="4"/>
  <c r="Z516" i="4"/>
  <c r="AA492" i="4"/>
  <c r="Z492" i="4"/>
  <c r="AA478" i="4"/>
  <c r="Z478" i="4"/>
  <c r="AA452" i="4"/>
  <c r="Z452" i="4"/>
  <c r="AA430" i="4"/>
  <c r="Z430" i="4"/>
  <c r="AA405" i="4"/>
  <c r="Z405" i="4"/>
  <c r="X383" i="4"/>
  <c r="X666" i="4" s="1"/>
  <c r="V383" i="4"/>
  <c r="V666" i="4" s="1"/>
  <c r="T383" i="4"/>
  <c r="T666" i="4" s="1"/>
  <c r="AA369" i="4"/>
  <c r="Z369" i="4"/>
  <c r="AA328" i="4"/>
  <c r="Z328" i="4"/>
  <c r="AA310" i="4"/>
  <c r="Z310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3" i="4" l="1"/>
  <c r="Z666" i="4" s="1"/>
  <c r="M10" i="4"/>
  <c r="P576" i="4"/>
  <c r="P586" i="4"/>
  <c r="P492" i="4"/>
  <c r="Y492" i="4" s="1"/>
  <c r="AC492" i="4" s="1"/>
  <c r="P566" i="4"/>
  <c r="P596" i="4"/>
  <c r="M11" i="4"/>
  <c r="P11" i="4" s="1"/>
  <c r="P557" i="4"/>
  <c r="G38" i="2" s="1"/>
  <c r="P430" i="4"/>
  <c r="AA383" i="4"/>
  <c r="AC586" i="4" l="1"/>
  <c r="G41" i="2"/>
  <c r="AC566" i="4"/>
  <c r="G39" i="2"/>
  <c r="AC596" i="4"/>
  <c r="T46" i="2" s="1"/>
  <c r="G42" i="2"/>
  <c r="AC576" i="4"/>
  <c r="G40" i="2"/>
  <c r="AC557" i="4"/>
  <c r="P251" i="4"/>
  <c r="Y251" i="4" s="1"/>
  <c r="AC251" i="4" s="1"/>
  <c r="P271" i="4"/>
  <c r="Y271" i="4" s="1"/>
  <c r="AC271" i="4" s="1"/>
  <c r="P31" i="4"/>
  <c r="Y31" i="4" s="1"/>
  <c r="AC31" i="4" s="1"/>
  <c r="P328" i="4"/>
  <c r="Y328" i="4" s="1"/>
  <c r="AC328" i="4" s="1"/>
  <c r="P131" i="4"/>
  <c r="Y131" i="4" s="1"/>
  <c r="AC131" i="4" s="1"/>
  <c r="P369" i="4"/>
  <c r="Y369" i="4" s="1"/>
  <c r="AC369" i="4" s="1"/>
  <c r="P536" i="4"/>
  <c r="Y536" i="4" s="1"/>
  <c r="AC536" i="4" s="1"/>
  <c r="P51" i="4"/>
  <c r="Y51" i="4" s="1"/>
  <c r="AC51" i="4" s="1"/>
  <c r="P405" i="4"/>
  <c r="Y405" i="4" s="1"/>
  <c r="AC405" i="4" s="1"/>
  <c r="P383" i="4"/>
  <c r="Y383" i="4" s="1"/>
  <c r="AC383" i="4" s="1"/>
  <c r="P212" i="4"/>
  <c r="Y212" i="4" s="1"/>
  <c r="AC212" i="4" s="1"/>
  <c r="P91" i="4"/>
  <c r="Y91" i="4" s="1"/>
  <c r="AC91" i="4" s="1"/>
  <c r="P346" i="4"/>
  <c r="Y346" i="4" s="1"/>
  <c r="AC346" i="4" s="1"/>
  <c r="P310" i="4"/>
  <c r="Y310" i="4" s="1"/>
  <c r="AC310" i="4" s="1"/>
  <c r="P452" i="4"/>
  <c r="Y452" i="4" s="1"/>
  <c r="AC452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16" i="4"/>
  <c r="Y516" i="4" s="1"/>
  <c r="AC516" i="4" s="1"/>
  <c r="Y430" i="4"/>
  <c r="AC430" i="4" s="1"/>
  <c r="P478" i="4"/>
  <c r="Y478" i="4" s="1"/>
  <c r="AC478" i="4" s="1"/>
  <c r="M666" i="4"/>
  <c r="AA666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G20" i="2"/>
  <c r="P40" i="2"/>
  <c r="R40" i="2" s="1"/>
  <c r="S40" i="2" s="1"/>
  <c r="T40" i="2"/>
  <c r="P39" i="2"/>
  <c r="R39" i="2" s="1"/>
  <c r="S39" i="2" s="1"/>
  <c r="T39" i="2"/>
  <c r="Y171" i="4"/>
  <c r="G19" i="2"/>
  <c r="AC191" i="4"/>
  <c r="P20" i="2" s="1"/>
  <c r="M20" i="2"/>
  <c r="P666" i="4"/>
  <c r="Y666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6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<sst xmlns="http://schemas.openxmlformats.org/spreadsheetml/2006/main" count="1211" uniqueCount="536">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</sst>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3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14" fillId="3" borderId="1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2" fillId="3" borderId="4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74537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6" customWidth="1"/>
    <col min="6" max="6" width="8.125" style="286" customWidth="1"/>
    <col min="7" max="7" width="7.625" style="286" customWidth="1"/>
    <col min="8" max="8" width="9.875" style="286" customWidth="1"/>
    <col min="9" max="9" width="10.875" style="286" customWidth="1"/>
    <col min="10" max="10" width="9.75" style="286" customWidth="1"/>
    <col min="11" max="11" width="10.375" style="286" customWidth="1"/>
    <col min="12" max="12" width="10.875" style="286" customWidth="1"/>
    <col min="13" max="13" width="10.25" style="286" customWidth="1"/>
    <col min="14" max="14" width="10.125" style="286" customWidth="1"/>
    <col min="15" max="15" width="10.625" style="286" customWidth="1"/>
    <col min="16" max="16" width="10.375" style="292" customWidth="1"/>
    <col min="17" max="17" width="9.875" style="286" customWidth="1"/>
    <col min="18" max="18" width="12.125" style="286" customWidth="1"/>
    <col min="19" max="20" width="9" style="303" customWidth="1"/>
    <col min="21" max="26" width="8" customWidth="1"/>
  </cols>
  <sheetData>
    <row r="1" spans="1:26" ht="16.5" customHeight="1">
      <c r="A1" s="1"/>
      <c r="B1" s="1"/>
      <c r="C1" s="1"/>
      <c r="D1" s="2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7"/>
      <c r="Q1" s="288" t="s">
        <v>0</v>
      </c>
      <c r="R1" s="262"/>
      <c r="S1" s="293"/>
      <c r="T1" s="293"/>
      <c r="U1" s="1"/>
      <c r="V1" s="1"/>
      <c r="W1" s="1"/>
      <c r="X1" s="1"/>
      <c r="Y1" s="1"/>
      <c r="Z1" s="1"/>
    </row>
    <row r="2" spans="1:26" ht="25.5" customHeight="1">
      <c r="A2" s="312" t="s">
        <v>1</v>
      </c>
      <c r="B2" s="311"/>
      <c r="C2" s="311"/>
      <c r="D2" s="311"/>
      <c r="E2" s="311"/>
      <c r="F2" s="284"/>
      <c r="G2" s="284"/>
      <c r="H2" s="284"/>
      <c r="I2" s="284"/>
      <c r="J2" s="284"/>
      <c r="K2" s="315" t="s">
        <v>2</v>
      </c>
      <c r="L2" s="314"/>
      <c r="M2" s="314"/>
      <c r="N2" s="314"/>
      <c r="O2" s="314"/>
      <c r="P2" s="314"/>
      <c r="Q2" s="314"/>
      <c r="R2" s="262"/>
      <c r="S2" s="293"/>
      <c r="T2" s="293"/>
      <c r="U2" s="1"/>
      <c r="V2" s="1"/>
      <c r="W2" s="1"/>
      <c r="X2" s="1"/>
      <c r="Y2" s="1"/>
      <c r="Z2" s="1"/>
    </row>
    <row r="3" spans="1:26" ht="32.25" customHeight="1">
      <c r="A3" s="310" t="s">
        <v>3</v>
      </c>
      <c r="B3" s="311"/>
      <c r="C3" s="311"/>
      <c r="D3" s="311"/>
      <c r="E3" s="311"/>
      <c r="F3" s="263"/>
      <c r="G3" s="284"/>
      <c r="H3" s="284"/>
      <c r="I3" s="284"/>
      <c r="J3" s="284"/>
      <c r="K3" s="313" t="s">
        <v>4</v>
      </c>
      <c r="L3" s="314"/>
      <c r="M3" s="314"/>
      <c r="N3" s="314"/>
      <c r="O3" s="314"/>
      <c r="P3" s="314"/>
      <c r="Q3" s="314"/>
      <c r="R3" s="262"/>
      <c r="S3" s="293"/>
      <c r="T3" s="293"/>
      <c r="U3" s="1"/>
      <c r="V3" s="1"/>
      <c r="W3" s="1"/>
      <c r="X3" s="1"/>
      <c r="Y3" s="1"/>
      <c r="Z3" s="1"/>
    </row>
    <row r="4" spans="1:26" ht="38.25" customHeight="1">
      <c r="A4" s="323" t="s">
        <v>525</v>
      </c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294"/>
      <c r="T4" s="294"/>
      <c r="U4" s="6"/>
      <c r="V4" s="6"/>
      <c r="W4" s="6"/>
      <c r="X4" s="6"/>
      <c r="Y4" s="6"/>
      <c r="Z4" s="6"/>
    </row>
    <row r="5" spans="1:26" ht="29.25" customHeight="1">
      <c r="A5" s="325" t="s">
        <v>140</v>
      </c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89"/>
      <c r="K6" s="9"/>
      <c r="L6" s="9"/>
      <c r="M6" s="9"/>
      <c r="N6" s="9"/>
      <c r="O6" s="9"/>
      <c r="P6" s="290"/>
      <c r="Q6" s="9"/>
      <c r="R6" s="34"/>
      <c r="S6" s="295"/>
      <c r="T6" s="295"/>
      <c r="U6" s="7"/>
      <c r="V6" s="7"/>
      <c r="W6" s="7"/>
      <c r="X6" s="7"/>
      <c r="Y6" s="7"/>
      <c r="Z6" s="7"/>
    </row>
    <row r="7" spans="1:26" ht="18" customHeight="1">
      <c r="A7" s="341" t="s">
        <v>5</v>
      </c>
      <c r="B7" s="338" t="s">
        <v>6</v>
      </c>
      <c r="C7" s="330"/>
      <c r="D7" s="320" t="s">
        <v>7</v>
      </c>
      <c r="E7" s="321"/>
      <c r="F7" s="321"/>
      <c r="G7" s="321"/>
      <c r="H7" s="321"/>
      <c r="I7" s="322"/>
      <c r="J7" s="316" t="s">
        <v>8</v>
      </c>
      <c r="K7" s="316" t="s">
        <v>9</v>
      </c>
      <c r="L7" s="316" t="s">
        <v>10</v>
      </c>
      <c r="M7" s="316" t="s">
        <v>11</v>
      </c>
      <c r="N7" s="316" t="s">
        <v>12</v>
      </c>
      <c r="O7" s="316" t="s">
        <v>13</v>
      </c>
      <c r="P7" s="334" t="s">
        <v>523</v>
      </c>
      <c r="Q7" s="316" t="s">
        <v>524</v>
      </c>
      <c r="R7" s="328" t="s">
        <v>14</v>
      </c>
      <c r="S7" s="329"/>
      <c r="T7" s="330"/>
      <c r="U7" s="7"/>
      <c r="V7" s="7"/>
      <c r="W7" s="7"/>
      <c r="X7" s="7"/>
      <c r="Y7" s="7"/>
      <c r="Z7" s="7"/>
    </row>
    <row r="8" spans="1:26" ht="27.75" customHeight="1">
      <c r="A8" s="342"/>
      <c r="B8" s="339"/>
      <c r="C8" s="340"/>
      <c r="D8" s="319" t="s">
        <v>15</v>
      </c>
      <c r="E8" s="319" t="s">
        <v>16</v>
      </c>
      <c r="F8" s="316" t="s">
        <v>17</v>
      </c>
      <c r="G8" s="319" t="s">
        <v>18</v>
      </c>
      <c r="H8" s="316" t="s">
        <v>19</v>
      </c>
      <c r="I8" s="316" t="s">
        <v>20</v>
      </c>
      <c r="J8" s="317"/>
      <c r="K8" s="317"/>
      <c r="L8" s="317"/>
      <c r="M8" s="317"/>
      <c r="N8" s="317"/>
      <c r="O8" s="317"/>
      <c r="P8" s="335"/>
      <c r="Q8" s="317"/>
      <c r="R8" s="331"/>
      <c r="S8" s="332"/>
      <c r="T8" s="333"/>
      <c r="U8" s="7"/>
      <c r="V8" s="7"/>
      <c r="W8" s="7"/>
      <c r="X8" s="7"/>
      <c r="Y8" s="7"/>
      <c r="Z8" s="7"/>
    </row>
    <row r="9" spans="1:26" ht="86.25" customHeight="1">
      <c r="A9" s="337"/>
      <c r="B9" s="331"/>
      <c r="C9" s="333"/>
      <c r="D9" s="337"/>
      <c r="E9" s="318"/>
      <c r="F9" s="318"/>
      <c r="G9" s="318"/>
      <c r="H9" s="318"/>
      <c r="I9" s="318"/>
      <c r="J9" s="317"/>
      <c r="K9" s="318"/>
      <c r="L9" s="318"/>
      <c r="M9" s="318"/>
      <c r="N9" s="318"/>
      <c r="O9" s="318"/>
      <c r="P9" s="336"/>
      <c r="Q9" s="318"/>
      <c r="R9" s="12" t="s">
        <v>21</v>
      </c>
      <c r="S9" s="296" t="s">
        <v>22</v>
      </c>
      <c r="T9" s="296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3" t="s">
        <v>25</v>
      </c>
      <c r="C10" s="322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79"/>
      <c r="Q10" s="14" t="s">
        <v>38</v>
      </c>
      <c r="R10" s="14" t="s">
        <v>39</v>
      </c>
      <c r="S10" s="297" t="s">
        <v>40</v>
      </c>
      <c r="T10" s="297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0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98">
        <f t="shared" ref="S11:S37" si="1">ROUND(IF(AND(N11&gt;0,O11&gt;0,M11&lt;=0,R11=0),P11-Q11,IF(AND(P11&gt;0,R11=200),P11-Q11-R11, )),1)</f>
        <v>44.5</v>
      </c>
      <c r="T11" s="299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5">
        <f>SUM('Mau A1'!N31:N50)</f>
        <v>213.8</v>
      </c>
      <c r="F12" s="265">
        <f>SUM('Mau A1'!O31:O50)</f>
        <v>0</v>
      </c>
      <c r="G12" s="265">
        <f>SUM('Mau A1'!P31:P50)</f>
        <v>949.90000000000009</v>
      </c>
      <c r="H12" s="265">
        <f>SUM('Mau A1'!Q31:Q50)</f>
        <v>0</v>
      </c>
      <c r="I12" s="265">
        <f>SUM('Mau A1'!R31:R50)</f>
        <v>0</v>
      </c>
      <c r="J12" s="265">
        <f>SUM('Mau A1'!T31:T50)</f>
        <v>450</v>
      </c>
      <c r="K12" s="265">
        <f>SUM('Mau A1'!V31:V50)</f>
        <v>112</v>
      </c>
      <c r="L12" s="265">
        <f>SUM('Mau A1'!X31:X50)</f>
        <v>56</v>
      </c>
      <c r="M12" s="265">
        <f>SUM('Mau A1'!Y31:Y50)</f>
        <v>499.9</v>
      </c>
      <c r="N12" s="265">
        <f>SUM('Mau A1'!Z31:Z50)</f>
        <v>-112</v>
      </c>
      <c r="O12" s="265">
        <f>SUM('Mau A1'!AA31:AA50)</f>
        <v>-56</v>
      </c>
      <c r="P12" s="281">
        <f>SUM('Mau A1'!AC31:AC50)</f>
        <v>331.9</v>
      </c>
      <c r="Q12" s="265">
        <f>SUM('Mau A1'!AB31:AB50)</f>
        <v>0</v>
      </c>
      <c r="R12" s="21">
        <f t="shared" si="0"/>
        <v>200</v>
      </c>
      <c r="S12" s="299">
        <f t="shared" si="1"/>
        <v>131.9</v>
      </c>
      <c r="T12" s="299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5">
        <f>SUM('Mau A1'!N51:N70)</f>
        <v>67.5</v>
      </c>
      <c r="F13" s="265">
        <f>SUM('Mau A1'!O51:O70)</f>
        <v>0</v>
      </c>
      <c r="G13" s="265">
        <f>SUM('Mau A1'!P51:P70)</f>
        <v>1060.5</v>
      </c>
      <c r="H13" s="265">
        <f>SUM('Mau A1'!Q51:Q70)</f>
        <v>0</v>
      </c>
      <c r="I13" s="265">
        <f>SUM('Mau A1'!R51:R70)</f>
        <v>0</v>
      </c>
      <c r="J13" s="265">
        <f>SUM('Mau A1'!T51:T70)</f>
        <v>450</v>
      </c>
      <c r="K13" s="265">
        <f>SUM('Mau A1'!V51:V70)</f>
        <v>112</v>
      </c>
      <c r="L13" s="265">
        <f>SUM('Mau A1'!X51:X70)</f>
        <v>56</v>
      </c>
      <c r="M13" s="265">
        <f>SUM('Mau A1'!Y51:Y70)</f>
        <v>610.5</v>
      </c>
      <c r="N13" s="265">
        <f>SUM('Mau A1'!Z51:Z70)</f>
        <v>-112</v>
      </c>
      <c r="O13" s="265">
        <f>SUM('Mau A1'!AA51:AA70)</f>
        <v>-56</v>
      </c>
      <c r="P13" s="276">
        <f>SUM('Mau A1'!AC51:AC70)</f>
        <v>442.5</v>
      </c>
      <c r="Q13" s="265">
        <f>SUM('Mau A1'!AB51:AB70)</f>
        <v>0</v>
      </c>
      <c r="R13" s="21">
        <f t="shared" si="0"/>
        <v>200</v>
      </c>
      <c r="S13" s="299">
        <f t="shared" si="1"/>
        <v>242.5</v>
      </c>
      <c r="T13" s="299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5">
        <f>SUM('Mau A1'!N71:N90)</f>
        <v>139.5</v>
      </c>
      <c r="F14" s="265">
        <f>SUM('Mau A1'!O71:O90)</f>
        <v>0</v>
      </c>
      <c r="G14" s="265">
        <f>SUM('Mau A1'!P71:P90)</f>
        <v>924</v>
      </c>
      <c r="H14" s="265">
        <f>SUM('Mau A1'!Q71:Q90)</f>
        <v>0</v>
      </c>
      <c r="I14" s="265">
        <f>SUM('Mau A1'!R71:R90)</f>
        <v>0</v>
      </c>
      <c r="J14" s="265">
        <f>SUM('Mau A1'!T71:T90)</f>
        <v>450</v>
      </c>
      <c r="K14" s="265">
        <f>SUM('Mau A1'!V71:V90)</f>
        <v>112</v>
      </c>
      <c r="L14" s="265">
        <f>SUM('Mau A1'!X71:X90)</f>
        <v>56</v>
      </c>
      <c r="M14" s="265">
        <f>SUM('Mau A1'!Y71:Y90)</f>
        <v>474</v>
      </c>
      <c r="N14" s="265">
        <f>SUM('Mau A1'!Z71:Z90)</f>
        <v>-112</v>
      </c>
      <c r="O14" s="265">
        <f>SUM('Mau A1'!AA71:AA90)</f>
        <v>-56</v>
      </c>
      <c r="P14" s="276">
        <f>SUM('Mau A1'!AC71:AC90)</f>
        <v>306</v>
      </c>
      <c r="Q14" s="265">
        <f>SUM('Mau A1'!AB71:AB90)</f>
        <v>0</v>
      </c>
      <c r="R14" s="21">
        <f t="shared" si="0"/>
        <v>200</v>
      </c>
      <c r="S14" s="299">
        <f t="shared" si="1"/>
        <v>106</v>
      </c>
      <c r="T14" s="299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5">
        <f>SUM('Mau A1'!N91:N111)</f>
        <v>67.5</v>
      </c>
      <c r="F15" s="265">
        <f>SUM('Mau A1'!O91:O111)</f>
        <v>0</v>
      </c>
      <c r="G15" s="265">
        <f>SUM('Mau A1'!P91:P111)</f>
        <v>1180.5</v>
      </c>
      <c r="H15" s="265">
        <f>SUM('Mau A1'!Q91:Q111)</f>
        <v>0</v>
      </c>
      <c r="I15" s="265">
        <f>SUM('Mau A1'!R91:R111)</f>
        <v>0</v>
      </c>
      <c r="J15" s="265">
        <f>SUM('Mau A1'!T91:T111)</f>
        <v>450</v>
      </c>
      <c r="K15" s="265">
        <f>SUM('Mau A1'!V91:V111)</f>
        <v>112</v>
      </c>
      <c r="L15" s="265">
        <f>SUM('Mau A1'!X91:X111)</f>
        <v>56</v>
      </c>
      <c r="M15" s="265">
        <f>SUM('Mau A1'!Y91:Y111)</f>
        <v>730.5</v>
      </c>
      <c r="N15" s="265">
        <f>SUM('Mau A1'!Z91:Z111)</f>
        <v>-112</v>
      </c>
      <c r="O15" s="265">
        <f>SUM('Mau A1'!AA91:AA111)</f>
        <v>-56</v>
      </c>
      <c r="P15" s="276">
        <f>SUM('Mau A1'!AC91:AC111)</f>
        <v>562.5</v>
      </c>
      <c r="Q15" s="265">
        <f>SUM('Mau A1'!AB91:AB111)</f>
        <v>0</v>
      </c>
      <c r="R15" s="21">
        <f t="shared" si="0"/>
        <v>200</v>
      </c>
      <c r="S15" s="299">
        <f t="shared" si="1"/>
        <v>362.5</v>
      </c>
      <c r="T15" s="299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5">
        <f>SUM('Mau A1'!N112:N130)</f>
        <v>67.5</v>
      </c>
      <c r="F16" s="265">
        <f>SUM('Mau A1'!O112:O130)</f>
        <v>0</v>
      </c>
      <c r="G16" s="265">
        <f>SUM('Mau A1'!P112:P130)</f>
        <v>844.5</v>
      </c>
      <c r="H16" s="265">
        <f>SUM('Mau A1'!Q112:Q130)</f>
        <v>0</v>
      </c>
      <c r="I16" s="265">
        <f>SUM('Mau A1'!R112:R130)</f>
        <v>0</v>
      </c>
      <c r="J16" s="265">
        <f>SUM('Mau A1'!T112:T130)</f>
        <v>450</v>
      </c>
      <c r="K16" s="265">
        <f>SUM('Mau A1'!V112:V130)</f>
        <v>112</v>
      </c>
      <c r="L16" s="265">
        <f>SUM('Mau A1'!X112:X130)</f>
        <v>56</v>
      </c>
      <c r="M16" s="265">
        <f>SUM('Mau A1'!Y112:Y130)</f>
        <v>394.5</v>
      </c>
      <c r="N16" s="265">
        <f>SUM('Mau A1'!Z112:Z130)</f>
        <v>-112</v>
      </c>
      <c r="O16" s="265">
        <f>SUM('Mau A1'!AA112:AA130)</f>
        <v>-56</v>
      </c>
      <c r="P16" s="276">
        <f>SUM('Mau A1'!AC112:AC130)</f>
        <v>226.5</v>
      </c>
      <c r="Q16" s="265">
        <f>SUM('Mau A1'!AB112:AB130)</f>
        <v>0</v>
      </c>
      <c r="R16" s="21">
        <f t="shared" si="0"/>
        <v>200</v>
      </c>
      <c r="S16" s="298">
        <f t="shared" si="1"/>
        <v>26.5</v>
      </c>
      <c r="T16" s="299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5">
        <f>SUM('Mau A1'!N131:N150)</f>
        <v>67.5</v>
      </c>
      <c r="F17" s="265">
        <f>SUM('Mau A1'!O131:O150)</f>
        <v>0</v>
      </c>
      <c r="G17" s="265">
        <f>SUM('Mau A1'!P131:P150)</f>
        <v>828.7</v>
      </c>
      <c r="H17" s="265">
        <f>SUM('Mau A1'!Q131:Q150)</f>
        <v>0</v>
      </c>
      <c r="I17" s="265">
        <f>SUM('Mau A1'!R131:R150)</f>
        <v>0</v>
      </c>
      <c r="J17" s="265">
        <f>SUM('Mau A1'!T131:T150)</f>
        <v>450</v>
      </c>
      <c r="K17" s="265">
        <f>SUM('Mau A1'!V131:V150)</f>
        <v>112</v>
      </c>
      <c r="L17" s="265">
        <f>SUM('Mau A1'!X131:X150)</f>
        <v>56</v>
      </c>
      <c r="M17" s="265">
        <f>SUM('Mau A1'!Y131:Y150)</f>
        <v>378.7</v>
      </c>
      <c r="N17" s="265">
        <f>SUM('Mau A1'!Z131:Z150)</f>
        <v>-112</v>
      </c>
      <c r="O17" s="265">
        <f>SUM('Mau A1'!AA131:AA150)</f>
        <v>-56</v>
      </c>
      <c r="P17" s="276">
        <f>SUM('Mau A1'!AC131:AC150)</f>
        <v>210.7</v>
      </c>
      <c r="Q17" s="265">
        <f>SUM('Mau A1'!AB131:AB150)</f>
        <v>0</v>
      </c>
      <c r="R17" s="21">
        <f t="shared" si="0"/>
        <v>200</v>
      </c>
      <c r="S17" s="299">
        <f t="shared" si="1"/>
        <v>10.7</v>
      </c>
      <c r="T17" s="299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5">
        <f>SUM('Mau A1'!N151:N170)</f>
        <v>0</v>
      </c>
      <c r="F18" s="265">
        <f>SUM('Mau A1'!O151:O170)</f>
        <v>0</v>
      </c>
      <c r="G18" s="265">
        <f>SUM('Mau A1'!P151:P170)</f>
        <v>509.1</v>
      </c>
      <c r="H18" s="265">
        <f>SUM('Mau A1'!Q151:Q170)</f>
        <v>0</v>
      </c>
      <c r="I18" s="265">
        <f>SUM('Mau A1'!R151:R170)</f>
        <v>0</v>
      </c>
      <c r="J18" s="265">
        <f>SUM('Mau A1'!T151:T170)</f>
        <v>267.2</v>
      </c>
      <c r="K18" s="265">
        <f>SUM('Mau A1'!V151:V170)</f>
        <v>112</v>
      </c>
      <c r="L18" s="265">
        <f>SUM('Mau A1'!X151:X170)</f>
        <v>56</v>
      </c>
      <c r="M18" s="265">
        <f>SUM('Mau A1'!Y151:Y170)</f>
        <v>241.9</v>
      </c>
      <c r="N18" s="265">
        <f>SUM('Mau A1'!Z151:Z170)</f>
        <v>-112</v>
      </c>
      <c r="O18" s="265">
        <f>SUM('Mau A1'!AA151:AA170)</f>
        <v>-56</v>
      </c>
      <c r="P18" s="276">
        <f>SUM('Mau A1'!AC151:AC170)</f>
        <v>73.900000000000006</v>
      </c>
      <c r="Q18" s="265">
        <f>SUM('Mau A1'!AB151:AB170)</f>
        <v>0</v>
      </c>
      <c r="R18" s="21">
        <f t="shared" si="0"/>
        <v>73.900000000000006</v>
      </c>
      <c r="S18" s="299">
        <f t="shared" si="1"/>
        <v>0</v>
      </c>
      <c r="T18" s="299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2" t="str">
        <f>IF('Mau A1'!B171="","",'Mau A1'!B171)</f>
        <v>Huỳnh Quốc</v>
      </c>
      <c r="C19" s="273" t="str">
        <f>IF('Mau A1'!C171="","",'Mau A1'!C171)</f>
        <v>Dũng</v>
      </c>
      <c r="D19" s="274">
        <f>SUM('Mau A1'!M171:M190)</f>
        <v>661.6</v>
      </c>
      <c r="E19" s="275">
        <f>SUM('Mau A1'!N171)</f>
        <v>67.5</v>
      </c>
      <c r="F19" s="275">
        <f>SUM('Mau A1'!O171)</f>
        <v>0</v>
      </c>
      <c r="G19" s="275">
        <f>SUM('Mau A1'!P171)</f>
        <v>729.1</v>
      </c>
      <c r="H19" s="275">
        <f>SUM('Mau A1'!Q171)</f>
        <v>0</v>
      </c>
      <c r="I19" s="275">
        <f>SUM('Mau A1'!R171)</f>
        <v>44</v>
      </c>
      <c r="J19" s="275">
        <f>SUM('Mau A1'!T171)</f>
        <v>450</v>
      </c>
      <c r="K19" s="275">
        <f>SUM('Mau A1'!V171)</f>
        <v>112</v>
      </c>
      <c r="L19" s="275">
        <f>SUM('Mau A1'!X171)</f>
        <v>56</v>
      </c>
      <c r="M19" s="275">
        <f>SUM('Mau A1'!Y171)</f>
        <v>279.10000000000002</v>
      </c>
      <c r="N19" s="275">
        <f>SUM('Mau A1'!$Z$171)</f>
        <v>-112</v>
      </c>
      <c r="O19" s="275">
        <f>SUM('Mau A1'!AA171)</f>
        <v>-12</v>
      </c>
      <c r="P19" s="276">
        <f>SUM('Mau A1'!AC171)</f>
        <v>155.10000000000002</v>
      </c>
      <c r="Q19" s="275">
        <f>SUM('Mau A1'!AB171)</f>
        <v>0</v>
      </c>
      <c r="R19" s="277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299">
        <f t="shared" ref="S19:S20" si="4">ROUND(IF(AND(N19&gt;0,O19&gt;0,M19&lt;=0,R19=0),P19-Q19,IF(AND(P19&gt;0,R19=200),P19-Q19-R19, )),1)</f>
        <v>0</v>
      </c>
      <c r="T19" s="299">
        <f t="shared" ref="T19:T20" si="5">ROUND(IF(SUM(M19:O19)-Q19&lt;0,SUM(M19:O19)-Q19, ),1)</f>
        <v>0</v>
      </c>
      <c r="U19" s="278"/>
      <c r="V19" s="278"/>
      <c r="W19" s="278"/>
      <c r="X19" s="278"/>
      <c r="Y19" s="278"/>
      <c r="Z19" s="278"/>
    </row>
    <row r="20" spans="1:26" s="133" customFormat="1" ht="18" customHeight="1">
      <c r="A20" s="271">
        <v>10</v>
      </c>
      <c r="B20" s="272" t="str">
        <f>IF('Mau A1'!B191="","",'Mau A1'!B191)</f>
        <v>Hồ Ngọc</v>
      </c>
      <c r="C20" s="273" t="str">
        <f>IF('Mau A1'!C191="","",'Mau A1'!C191)</f>
        <v>Chi</v>
      </c>
      <c r="D20" s="274">
        <f>SUM('Mau A1'!M191:M211)</f>
        <v>889.59999999999991</v>
      </c>
      <c r="E20" s="275">
        <f>SUM('Mau A1'!N191)</f>
        <v>67.5</v>
      </c>
      <c r="F20" s="275">
        <f>SUM('Mau A1'!O191)</f>
        <v>0</v>
      </c>
      <c r="G20" s="265">
        <f>SUM('Mau A1'!P191:P211)</f>
        <v>957.09999999999991</v>
      </c>
      <c r="H20" s="275">
        <f>SUM('Mau A1'!Q191)</f>
        <v>0</v>
      </c>
      <c r="I20" s="275">
        <f>SUM('Mau A1'!R191)</f>
        <v>44</v>
      </c>
      <c r="J20" s="275">
        <f>SUM('Mau A1'!T191)</f>
        <v>450</v>
      </c>
      <c r="K20" s="275">
        <f>SUM('Mau A1'!V191)</f>
        <v>112</v>
      </c>
      <c r="L20" s="275">
        <f>SUM('Mau A1'!X153:X172)</f>
        <v>56</v>
      </c>
      <c r="M20" s="275">
        <f>SUM('Mau A1'!Y191)</f>
        <v>507.1</v>
      </c>
      <c r="N20" s="275">
        <f>SUM('Mau A1'!$Z$191)</f>
        <v>-112</v>
      </c>
      <c r="O20" s="275">
        <f>SUM('Mau A1'!AA191)</f>
        <v>-12</v>
      </c>
      <c r="P20" s="276">
        <f>SUM('Mau A1'!AC191)</f>
        <v>383.1</v>
      </c>
      <c r="Q20" s="275">
        <f>SUM('Mau A1'!AB191)</f>
        <v>0</v>
      </c>
      <c r="R20" s="277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299">
        <f t="shared" si="4"/>
        <v>183.1</v>
      </c>
      <c r="T20" s="299">
        <f t="shared" si="5"/>
        <v>0</v>
      </c>
      <c r="U20" s="278"/>
      <c r="V20" s="278"/>
      <c r="W20" s="278"/>
      <c r="X20" s="278"/>
      <c r="Y20" s="278"/>
      <c r="Z20" s="278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5">
        <f>SUM('Mau A1'!N212:N230)</f>
        <v>67.5</v>
      </c>
      <c r="F21" s="265">
        <f>SUM('Mau A1'!O212:O230)</f>
        <v>0</v>
      </c>
      <c r="G21" s="265">
        <f>SUM('Mau A1'!P212:P230)</f>
        <v>807.8</v>
      </c>
      <c r="H21" s="265">
        <f>SUM('Mau A1'!Q212:Q230)</f>
        <v>0</v>
      </c>
      <c r="I21" s="265">
        <f>SUM('Mau A1'!R212:R230)</f>
        <v>44</v>
      </c>
      <c r="J21" s="265">
        <f>SUM('Mau A1'!T212:T230)</f>
        <v>450</v>
      </c>
      <c r="K21" s="265">
        <f>SUM('Mau A1'!V212:V230)</f>
        <v>112</v>
      </c>
      <c r="L21" s="265">
        <f>SUM('Mau A1'!X212:X230)</f>
        <v>56</v>
      </c>
      <c r="M21" s="265">
        <f>SUM('Mau A1'!Y212:Y230)</f>
        <v>357.8</v>
      </c>
      <c r="N21" s="265">
        <f>SUM('Mau A1'!Z212:Z230)</f>
        <v>-112</v>
      </c>
      <c r="O21" s="265">
        <f>SUM('Mau A1'!AA212:AA230)</f>
        <v>-12</v>
      </c>
      <c r="P21" s="276">
        <f>SUM('Mau A1'!AC212:AC230)</f>
        <v>233.8</v>
      </c>
      <c r="Q21" s="265">
        <f>SUM('Mau A1'!AB212:AB230)</f>
        <v>0</v>
      </c>
      <c r="R21" s="21">
        <f t="shared" si="0"/>
        <v>200</v>
      </c>
      <c r="S21" s="299">
        <f t="shared" si="1"/>
        <v>33.799999999999997</v>
      </c>
      <c r="T21" s="299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5">
        <f>SUM('Mau A1'!N231:N247)</f>
        <v>67.5</v>
      </c>
      <c r="F22" s="265">
        <f>SUM('Mau A1'!O231:O247)</f>
        <v>0</v>
      </c>
      <c r="G22" s="265">
        <f>SUM('Mau A1'!P231:P247)</f>
        <v>974.40000000000009</v>
      </c>
      <c r="H22" s="265">
        <f>SUM('Mau A1'!Q231:Q247)</f>
        <v>0</v>
      </c>
      <c r="I22" s="265">
        <f>SUM('Mau A1'!R231:R247)</f>
        <v>55</v>
      </c>
      <c r="J22" s="265">
        <f>SUM('Mau A1'!T231:T247)</f>
        <v>0</v>
      </c>
      <c r="K22" s="265">
        <f>SUM('Mau A1'!V231:V247)</f>
        <v>112</v>
      </c>
      <c r="L22" s="265">
        <f>SUM('Mau A1'!X231:X247)</f>
        <v>56</v>
      </c>
      <c r="M22" s="265">
        <f>SUM('Mau A1'!Y231:Y247)</f>
        <v>524.4</v>
      </c>
      <c r="N22" s="265">
        <f>SUM('Mau A1'!Z231:Z247)</f>
        <v>-112</v>
      </c>
      <c r="O22" s="265">
        <f>SUM('Mau A1'!AA231:AA247)</f>
        <v>-1</v>
      </c>
      <c r="P22" s="276">
        <f>SUM('Mau A1'!AC231:AC247)</f>
        <v>411.4</v>
      </c>
      <c r="Q22" s="265">
        <f>SUM('Mau A1'!AB231:AB247)</f>
        <v>0</v>
      </c>
      <c r="R22" s="21">
        <f t="shared" si="0"/>
        <v>200</v>
      </c>
      <c r="S22" s="299">
        <f t="shared" si="1"/>
        <v>211.4</v>
      </c>
      <c r="T22" s="299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5">
        <f>SUM('Mau A1'!N251:N268)</f>
        <v>67.5</v>
      </c>
      <c r="F23" s="265">
        <f>SUM('Mau A1'!O251:O268)</f>
        <v>0</v>
      </c>
      <c r="G23" s="265">
        <f>SUM('Mau A1'!P251:P268)</f>
        <v>838.8</v>
      </c>
      <c r="H23" s="265">
        <f>SUM('Mau A1'!Q251:Q268)</f>
        <v>0</v>
      </c>
      <c r="I23" s="265">
        <f>SUM('Mau A1'!R251:R268)</f>
        <v>56</v>
      </c>
      <c r="J23" s="265">
        <f>SUM('Mau A1'!T251:T268)</f>
        <v>0</v>
      </c>
      <c r="K23" s="265">
        <f>SUM('Mau A1'!V251:V268)</f>
        <v>112</v>
      </c>
      <c r="L23" s="265">
        <f>SUM('Mau A1'!X251:X268)</f>
        <v>56</v>
      </c>
      <c r="M23" s="265">
        <f>SUM('Mau A1'!Y251:Y268)</f>
        <v>388.8</v>
      </c>
      <c r="N23" s="265">
        <f>SUM('Mau A1'!Z251:Z268)</f>
        <v>-112</v>
      </c>
      <c r="O23" s="265">
        <f>SUM('Mau A1'!AA251:AA268)</f>
        <v>0</v>
      </c>
      <c r="P23" s="276">
        <f>SUM('Mau A1'!AC251:AC268)</f>
        <v>276.8</v>
      </c>
      <c r="Q23" s="265">
        <f>SUM('Mau A1'!AB251:AB268)</f>
        <v>0</v>
      </c>
      <c r="R23" s="21">
        <f t="shared" si="0"/>
        <v>200</v>
      </c>
      <c r="S23" s="299">
        <f t="shared" si="1"/>
        <v>76.8</v>
      </c>
      <c r="T23" s="299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5">
        <f>SUM('Mau A1'!K271:L287)</f>
        <v>25.999999999999996</v>
      </c>
      <c r="F24" s="265">
        <f>SUM('Mau A1'!O252:O269)</f>
        <v>0</v>
      </c>
      <c r="G24" s="265">
        <f>SUM('Mau A1'!M271:N287)</f>
        <v>867.19999999999993</v>
      </c>
      <c r="H24" s="265">
        <f>SUM('Mau A1'!N271:O287)</f>
        <v>67.5</v>
      </c>
      <c r="I24" s="265">
        <f>SUM('Mau A1'!O271:P287)</f>
        <v>867.19999999999993</v>
      </c>
      <c r="J24" s="265">
        <f>SUM('Mau A1'!Q271:Q287)</f>
        <v>0</v>
      </c>
      <c r="K24" s="265">
        <f>SUM('Mau A1'!S271:S287)</f>
        <v>0</v>
      </c>
      <c r="L24" s="265">
        <f>SUM('Mau A1'!U271:U287)</f>
        <v>0</v>
      </c>
      <c r="M24" s="265">
        <f>SUM('Mau A1'!V271:V287)</f>
        <v>112</v>
      </c>
      <c r="N24" s="265">
        <f>SUM('Mau A1'!Z271:Z287)</f>
        <v>-112</v>
      </c>
      <c r="O24" s="265">
        <f>SUM('Mau A1'!AA271:AA287)</f>
        <v>-6</v>
      </c>
      <c r="P24" s="276">
        <f>SUM('Mau A1'!AC271:AC287)</f>
        <v>299.2</v>
      </c>
      <c r="Q24" s="265">
        <f>SUM('Mau A1'!AB271:AB287)</f>
        <v>0</v>
      </c>
      <c r="R24" s="21">
        <f t="shared" si="0"/>
        <v>200</v>
      </c>
      <c r="S24" s="299">
        <f t="shared" si="1"/>
        <v>99.2</v>
      </c>
      <c r="T24" s="299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5">
        <f>SUM('Mau A1'!N291:N309)</f>
        <v>112.5</v>
      </c>
      <c r="F25" s="265">
        <f>SUM('Mau A1'!O291:O309)</f>
        <v>0</v>
      </c>
      <c r="G25" s="265">
        <f>SUM('Mau A1'!P291:P309)</f>
        <v>1047.5999999999999</v>
      </c>
      <c r="H25" s="265">
        <f>SUM('Mau A1'!Q291:Q309)</f>
        <v>0</v>
      </c>
      <c r="I25" s="265">
        <f>SUM('Mau A1'!R291:R309)</f>
        <v>50</v>
      </c>
      <c r="J25" s="265">
        <f>SUM('Mau A1'!T291:T309)</f>
        <v>450</v>
      </c>
      <c r="K25" s="265">
        <f>SUM('Mau A1'!V291:V309)</f>
        <v>112</v>
      </c>
      <c r="L25" s="265">
        <f>SUM('Mau A1'!X291:X309)</f>
        <v>56</v>
      </c>
      <c r="M25" s="265">
        <f>SUM('Mau A1'!Y291:Y309)</f>
        <v>597.6</v>
      </c>
      <c r="N25" s="265">
        <f>SUM('Mau A1'!Z291:Z309)</f>
        <v>-112</v>
      </c>
      <c r="O25" s="265">
        <f>SUM('Mau A1'!AA291:AA309)</f>
        <v>-6</v>
      </c>
      <c r="P25" s="276">
        <f>SUM('Mau A1'!AC291:AC309)</f>
        <v>479.6</v>
      </c>
      <c r="Q25" s="265">
        <f>SUM('Mau A1'!AB291:AB309)</f>
        <v>0</v>
      </c>
      <c r="R25" s="21">
        <f t="shared" si="0"/>
        <v>200</v>
      </c>
      <c r="S25" s="299">
        <f t="shared" si="1"/>
        <v>279.60000000000002</v>
      </c>
      <c r="T25" s="299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A1'!M310:M327)</f>
        <v>793.7</v>
      </c>
      <c r="E26" s="265">
        <f>SUM('Mau A1'!N310:N327)</f>
        <v>67.5</v>
      </c>
      <c r="F26" s="265">
        <f>SUM('Mau A1'!O310:O327)</f>
        <v>0</v>
      </c>
      <c r="G26" s="265">
        <f>SUM('Mau A1'!P310:P327)</f>
        <v>861.2</v>
      </c>
      <c r="H26" s="265">
        <f>SUM('Mau A1'!Q310:Q327)</f>
        <v>0</v>
      </c>
      <c r="I26" s="265">
        <f>SUM('Mau A1'!R310:R327)</f>
        <v>55</v>
      </c>
      <c r="J26" s="265">
        <f>SUM('Mau A1'!T310:T327)</f>
        <v>450</v>
      </c>
      <c r="K26" s="265">
        <f>SUM('Mau A1'!V310:V327)</f>
        <v>112</v>
      </c>
      <c r="L26" s="265">
        <f>SUM('Mau A1'!X310:X327)</f>
        <v>56</v>
      </c>
      <c r="M26" s="265">
        <f>SUM('Mau A1'!Y310:Y327)</f>
        <v>411.2</v>
      </c>
      <c r="N26" s="265">
        <f>SUM('Mau A1'!Z310:Z327)</f>
        <v>-112</v>
      </c>
      <c r="O26" s="265">
        <f>SUM('Mau A1'!AA310:AA327)</f>
        <v>-1</v>
      </c>
      <c r="P26" s="276">
        <f>SUM('Mau A1'!AC310:AC327)</f>
        <v>298.2</v>
      </c>
      <c r="Q26" s="265">
        <f>SUM('Mau A1'!AB310:AB327)</f>
        <v>0</v>
      </c>
      <c r="R26" s="21">
        <f t="shared" si="0"/>
        <v>200</v>
      </c>
      <c r="S26" s="299">
        <f t="shared" si="1"/>
        <v>98.2</v>
      </c>
      <c r="T26" s="299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A1'!B328="","",'Mau A1'!B328)</f>
        <v>Trần Vĩnh</v>
      </c>
      <c r="C27" s="28" t="str">
        <f>IF('Mau A1'!C328="","",'Mau A1'!C328)</f>
        <v>Xuyên</v>
      </c>
      <c r="D27" s="29">
        <f>SUM('Mau A1'!M328:M345)</f>
        <v>872</v>
      </c>
      <c r="E27" s="265">
        <f>SUM('Mau A1'!N328:N345)</f>
        <v>67.5</v>
      </c>
      <c r="F27" s="265">
        <f>SUM('Mau A1'!O328:O345)</f>
        <v>0</v>
      </c>
      <c r="G27" s="265">
        <f>SUM('Mau A1'!P328:P345)</f>
        <v>939.5</v>
      </c>
      <c r="H27" s="265">
        <f>SUM('Mau A1'!Q328:Q345)</f>
        <v>0</v>
      </c>
      <c r="I27" s="265">
        <f>SUM('Mau A1'!R328:R345)</f>
        <v>52</v>
      </c>
      <c r="J27" s="265">
        <f>SUM('Mau A1'!T328:T345)</f>
        <v>450</v>
      </c>
      <c r="K27" s="265">
        <f>SUM('Mau A1'!V328:V345)</f>
        <v>112</v>
      </c>
      <c r="L27" s="265">
        <f>SUM('Mau A1'!X328:X345)</f>
        <v>56</v>
      </c>
      <c r="M27" s="265">
        <f>SUM('Mau A1'!Y328:Y345)</f>
        <v>489.5</v>
      </c>
      <c r="N27" s="265">
        <f>SUM('Mau A1'!Z328:Z345)</f>
        <v>-112</v>
      </c>
      <c r="O27" s="265">
        <f>SUM('Mau A1'!AA328:AA345)</f>
        <v>-4</v>
      </c>
      <c r="P27" s="276">
        <f>SUM('Mau A1'!AC328:AC345)</f>
        <v>373.5</v>
      </c>
      <c r="Q27" s="265">
        <f>SUM('Mau A1'!AB328:AB345)</f>
        <v>0</v>
      </c>
      <c r="R27" s="21">
        <f t="shared" si="0"/>
        <v>200</v>
      </c>
      <c r="S27" s="298">
        <f t="shared" si="1"/>
        <v>173.5</v>
      </c>
      <c r="T27" s="299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A1'!B346="","",'Mau A1'!B346)</f>
        <v xml:space="preserve">Nguyễn Cao </v>
      </c>
      <c r="C28" s="28" t="str">
        <f>IF('Mau A1'!C346="","",'Mau A1'!C346)</f>
        <v>Phong</v>
      </c>
      <c r="D28" s="29">
        <f>SUM('Mau A1'!M346:M368)</f>
        <v>1101.5</v>
      </c>
      <c r="E28" s="265">
        <f>SUM('Mau A1'!N346:N368)</f>
        <v>89.5</v>
      </c>
      <c r="F28" s="265">
        <f>SUM('Mau A1'!O346:O368)</f>
        <v>0</v>
      </c>
      <c r="G28" s="265">
        <f>SUM('Mau A1'!P346:P368)</f>
        <v>1191</v>
      </c>
      <c r="H28" s="265">
        <f>SUM('Mau A1'!Q346:Q368)</f>
        <v>0</v>
      </c>
      <c r="I28" s="265">
        <f>SUM('Mau A1'!R346:R368)</f>
        <v>35</v>
      </c>
      <c r="J28" s="265">
        <f>SUM('Mau A1'!T346:T368)</f>
        <v>450</v>
      </c>
      <c r="K28" s="265">
        <f>SUM('Mau A1'!V346:V368)</f>
        <v>112</v>
      </c>
      <c r="L28" s="265">
        <f>SUM('Mau A1'!X346:X368)</f>
        <v>56</v>
      </c>
      <c r="M28" s="265">
        <f>SUM('Mau A1'!Y346:Y368)</f>
        <v>741</v>
      </c>
      <c r="N28" s="265">
        <f>SUM('Mau A1'!Z346:Z368)</f>
        <v>-112</v>
      </c>
      <c r="O28" s="265">
        <f>SUM('Mau A1'!AA346:AA368)</f>
        <v>-21</v>
      </c>
      <c r="P28" s="276">
        <f>SUM('Mau A1'!AC346:AC368)</f>
        <v>608</v>
      </c>
      <c r="Q28" s="265">
        <f>SUM('Mau A1'!AB346:AB368)</f>
        <v>0</v>
      </c>
      <c r="R28" s="21">
        <f t="shared" si="0"/>
        <v>200</v>
      </c>
      <c r="S28" s="298">
        <f t="shared" si="1"/>
        <v>408</v>
      </c>
      <c r="T28" s="299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A1'!B369="","",'Mau A1'!B369)</f>
        <v>Mai Chiếm</v>
      </c>
      <c r="C29" s="28" t="str">
        <f>IF('Mau A1'!C369="","",'Mau A1'!C369)</f>
        <v>Tuấn</v>
      </c>
      <c r="D29" s="29">
        <f>SUM('Mau A1'!M369:M382)</f>
        <v>852</v>
      </c>
      <c r="E29" s="265">
        <f>SUM('Mau A1'!N369:N382)</f>
        <v>67.5</v>
      </c>
      <c r="F29" s="265">
        <f>SUM('Mau A1'!O369:O382)</f>
        <v>0</v>
      </c>
      <c r="G29" s="265">
        <f>SUM('Mau A1'!P369:P382)</f>
        <v>919.5</v>
      </c>
      <c r="H29" s="265">
        <f>SUM('Mau A1'!Q369:Q382)</f>
        <v>0</v>
      </c>
      <c r="I29" s="265">
        <f>SUM('Mau A1'!R369:R382)</f>
        <v>55</v>
      </c>
      <c r="J29" s="265">
        <f>SUM('Mau A1'!T369:T382)</f>
        <v>450</v>
      </c>
      <c r="K29" s="265">
        <f>SUM('Mau A1'!V369:V382)</f>
        <v>112</v>
      </c>
      <c r="L29" s="265">
        <f>SUM('Mau A1'!X369:X382)</f>
        <v>56</v>
      </c>
      <c r="M29" s="265">
        <f>SUM('Mau A1'!Y369:Y382)</f>
        <v>469.5</v>
      </c>
      <c r="N29" s="265">
        <f>SUM('Mau A1'!Z369:Z382)</f>
        <v>-112</v>
      </c>
      <c r="O29" s="265">
        <f>SUM('Mau A1'!AA369:AA382)</f>
        <v>-1</v>
      </c>
      <c r="P29" s="276">
        <f>SUM('Mau A1'!AC369:AC382)</f>
        <v>356.5</v>
      </c>
      <c r="Q29" s="265">
        <f>SUM('Mau A1'!AB369:AB382)</f>
        <v>0</v>
      </c>
      <c r="R29" s="21">
        <f t="shared" si="0"/>
        <v>200</v>
      </c>
      <c r="S29" s="299">
        <f t="shared" si="1"/>
        <v>156.5</v>
      </c>
      <c r="T29" s="299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A1'!B383="","",'Mau A1'!B383)</f>
        <v>Lê Quý Hưng</v>
      </c>
      <c r="C30" s="28" t="str">
        <f>IF('Mau A1'!C383="","",'Mau A1'!C383)</f>
        <v>Quốc</v>
      </c>
      <c r="D30" s="29">
        <f>SUM('Mau A1'!M383:M404)</f>
        <v>1042.6999999999998</v>
      </c>
      <c r="E30" s="265">
        <f>SUM('Mau A1'!N383:N404)</f>
        <v>67.5</v>
      </c>
      <c r="F30" s="265">
        <f>SUM('Mau A1'!O383:O404)</f>
        <v>0</v>
      </c>
      <c r="G30" s="265">
        <f>SUM('Mau A1'!P383:P404)</f>
        <v>1110.1999999999998</v>
      </c>
      <c r="H30" s="265">
        <f>SUM('Mau A1'!Q383:Q404)</f>
        <v>0</v>
      </c>
      <c r="I30" s="265">
        <f>SUM('Mau A1'!R383:R404)</f>
        <v>45</v>
      </c>
      <c r="J30" s="265">
        <f>SUM('Mau A1'!T383:T404)</f>
        <v>450</v>
      </c>
      <c r="K30" s="265">
        <f>SUM('Mau A1'!V383:V404)</f>
        <v>112</v>
      </c>
      <c r="L30" s="265">
        <f>SUM('Mau A1'!X383:X404)</f>
        <v>56</v>
      </c>
      <c r="M30" s="265">
        <f>SUM('Mau A1'!Y383:Y404)</f>
        <v>660.2</v>
      </c>
      <c r="N30" s="265">
        <f>SUM('Mau A1'!Z383:Z404)</f>
        <v>-112</v>
      </c>
      <c r="O30" s="265">
        <f>SUM('Mau A1'!AA383:AA404)</f>
        <v>-11</v>
      </c>
      <c r="P30" s="276">
        <f>SUM('Mau A1'!AC383:AC404)</f>
        <v>537.20000000000005</v>
      </c>
      <c r="Q30" s="265">
        <f>SUM('Mau A1'!AB383:AB404)</f>
        <v>0</v>
      </c>
      <c r="R30" s="21">
        <f t="shared" si="0"/>
        <v>200</v>
      </c>
      <c r="S30" s="298">
        <f t="shared" si="1"/>
        <v>337.2</v>
      </c>
      <c r="T30" s="299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A1'!B405="","",'Mau A1'!B405)</f>
        <v>Nguyễn Văn</v>
      </c>
      <c r="C31" s="28" t="str">
        <f>IF('Mau A1'!C405="","",'Mau A1'!C405)</f>
        <v>Đôn</v>
      </c>
      <c r="D31" s="29">
        <f>SUM('Mau A1'!M405:M429)</f>
        <v>941.90000000000009</v>
      </c>
      <c r="E31" s="265">
        <f>SUM('Mau A1'!N405:N429)</f>
        <v>175.5</v>
      </c>
      <c r="F31" s="265">
        <f>SUM('Mau A1'!O405:O429)</f>
        <v>0</v>
      </c>
      <c r="G31" s="265">
        <f>SUM('Mau A1'!P405:P429)</f>
        <v>1117.4000000000001</v>
      </c>
      <c r="H31" s="265">
        <f>SUM('Mau A1'!Q405:Q429)</f>
        <v>42.9</v>
      </c>
      <c r="I31" s="265">
        <f>SUM('Mau A1'!R405:R429)</f>
        <v>56</v>
      </c>
      <c r="J31" s="265">
        <f>SUM('Mau A1'!T405:T429)</f>
        <v>450</v>
      </c>
      <c r="K31" s="265">
        <f>SUM('Mau A1'!V405:V429)</f>
        <v>112</v>
      </c>
      <c r="L31" s="265">
        <f>SUM('Mau A1'!X405:X429)</f>
        <v>56</v>
      </c>
      <c r="M31" s="265">
        <f>SUM('Mau A1'!Y405:Y429)</f>
        <v>667.4</v>
      </c>
      <c r="N31" s="265">
        <f>SUM('Mau A1'!Z405:Z429)</f>
        <v>-69.099999999999994</v>
      </c>
      <c r="O31" s="265">
        <f>SUM('Mau A1'!AA405:AA429)</f>
        <v>0</v>
      </c>
      <c r="P31" s="276">
        <f>SUM('Mau A1'!AC405:AC429)</f>
        <v>598.29999999999995</v>
      </c>
      <c r="Q31" s="265">
        <f>SUM('Mau A1'!AB405:AB429)</f>
        <v>0</v>
      </c>
      <c r="R31" s="21">
        <f t="shared" si="0"/>
        <v>200</v>
      </c>
      <c r="S31" s="299">
        <f t="shared" si="1"/>
        <v>398.3</v>
      </c>
      <c r="T31" s="299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A1'!B430="","",'Mau A1'!B430)</f>
        <v>Bùi Văn</v>
      </c>
      <c r="C32" s="28" t="str">
        <f>IF('Mau A1'!C430="","",'Mau A1'!C430)</f>
        <v>Dũng</v>
      </c>
      <c r="D32" s="29">
        <f>SUM('Mau A1'!M430:M451)</f>
        <v>754.3</v>
      </c>
      <c r="E32" s="265">
        <f>SUM('Mau A1'!N430:N451)</f>
        <v>67.5</v>
      </c>
      <c r="F32" s="265">
        <f>SUM('Mau A1'!O430:O451)</f>
        <v>0</v>
      </c>
      <c r="G32" s="265">
        <f>SUM('Mau A1'!P430:P451)</f>
        <v>821.8</v>
      </c>
      <c r="H32" s="265">
        <f>SUM('Mau A1'!Q430:Q451)</f>
        <v>0</v>
      </c>
      <c r="I32" s="265">
        <f>SUM('Mau A1'!R430:R451)</f>
        <v>56</v>
      </c>
      <c r="J32" s="265">
        <f>SUM('Mau A1'!T430:T451)</f>
        <v>450</v>
      </c>
      <c r="K32" s="265">
        <f>SUM('Mau A1'!V430:V451)</f>
        <v>112</v>
      </c>
      <c r="L32" s="265">
        <f>SUM('Mau A1'!X430:X451)</f>
        <v>56</v>
      </c>
      <c r="M32" s="265">
        <f>SUM('Mau A1'!Y430:Y451)</f>
        <v>371.8</v>
      </c>
      <c r="N32" s="265">
        <f>SUM('Mau A1'!Z430:Z451)</f>
        <v>-112</v>
      </c>
      <c r="O32" s="265">
        <f>SUM('Mau A1'!AA430:AA451)</f>
        <v>0</v>
      </c>
      <c r="P32" s="276">
        <f>SUM('Mau A1'!AC430:AC451)</f>
        <v>259.8</v>
      </c>
      <c r="Q32" s="265">
        <f>SUM('Mau A1'!AB430:AB451)</f>
        <v>0</v>
      </c>
      <c r="R32" s="21">
        <f t="shared" si="0"/>
        <v>200</v>
      </c>
      <c r="S32" s="299">
        <f t="shared" si="1"/>
        <v>59.8</v>
      </c>
      <c r="T32" s="299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A1'!B452="","",'Mau A1'!B452)</f>
        <v>Đậng Ngọc</v>
      </c>
      <c r="C33" s="28" t="str">
        <f>IF('Mau A1'!C452="","",'Mau A1'!C452)</f>
        <v>Đoàn</v>
      </c>
      <c r="D33" s="29">
        <f>SUM('Mau A1'!M452:M477)</f>
        <v>1089.3</v>
      </c>
      <c r="E33" s="265">
        <f>SUM('Mau A1'!N452:N477)</f>
        <v>67.5</v>
      </c>
      <c r="F33" s="265">
        <f>SUM('Mau A1'!O452:O477)</f>
        <v>0</v>
      </c>
      <c r="G33" s="265">
        <f>SUM('Mau A1'!P452:P477)</f>
        <v>1156.8</v>
      </c>
      <c r="H33" s="265">
        <f>SUM('Mau A1'!Q452:Q477)</f>
        <v>0</v>
      </c>
      <c r="I33" s="265">
        <f>SUM('Mau A1'!R452:R477)</f>
        <v>56</v>
      </c>
      <c r="J33" s="265">
        <f>SUM('Mau A1'!T452:T477)</f>
        <v>450</v>
      </c>
      <c r="K33" s="265">
        <f>SUM('Mau A1'!V452:V477)</f>
        <v>112</v>
      </c>
      <c r="L33" s="265">
        <f>SUM('Mau A1'!X452:X477)</f>
        <v>56</v>
      </c>
      <c r="M33" s="265">
        <f>SUM('Mau A1'!Y452:Y477)</f>
        <v>706.8</v>
      </c>
      <c r="N33" s="265">
        <f>SUM('Mau A1'!Z452:Z477)</f>
        <v>-112</v>
      </c>
      <c r="O33" s="265">
        <f>SUM('Mau A1'!AA452:AA477)</f>
        <v>0</v>
      </c>
      <c r="P33" s="276">
        <f>SUM('Mau A1'!AC452:AC477)</f>
        <v>594.79999999999995</v>
      </c>
      <c r="Q33" s="265">
        <f>SUM('Mau A1'!AB452:AB477)</f>
        <v>0</v>
      </c>
      <c r="R33" s="21">
        <f t="shared" si="0"/>
        <v>200</v>
      </c>
      <c r="S33" s="299">
        <f t="shared" si="1"/>
        <v>394.8</v>
      </c>
      <c r="T33" s="299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A1'!B478="","",'Mau A1'!B478)</f>
        <v>Lê Tất</v>
      </c>
      <c r="C34" s="28" t="str">
        <f>IF('Mau A1'!C478="","",'Mau A1'!C478)</f>
        <v>Đạt</v>
      </c>
      <c r="D34" s="29">
        <f>SUM('Mau A1'!M478:M491)</f>
        <v>55.3</v>
      </c>
      <c r="E34" s="265">
        <f>SUM('Mau A1'!N478:N491)</f>
        <v>4.5</v>
      </c>
      <c r="F34" s="265">
        <f>SUM('Mau A1'!O478:O491)</f>
        <v>0</v>
      </c>
      <c r="G34" s="265">
        <f>SUM('Mau A1'!P478:P491)</f>
        <v>59.8</v>
      </c>
      <c r="H34" s="265">
        <f>SUM('Mau A1'!Q478:Q491)</f>
        <v>0</v>
      </c>
      <c r="I34" s="265">
        <f>SUM('Mau A1'!R478:R491)</f>
        <v>41</v>
      </c>
      <c r="J34" s="265">
        <f>SUM('Mau A1'!T478:T491)</f>
        <v>450</v>
      </c>
      <c r="K34" s="265">
        <f>SUM('Mau A1'!V478:V491)</f>
        <v>112</v>
      </c>
      <c r="L34" s="265">
        <f>SUM('Mau A1'!X478:X491)</f>
        <v>56</v>
      </c>
      <c r="M34" s="265">
        <f>SUM('Mau A1'!Y478:Y491)</f>
        <v>-390.2</v>
      </c>
      <c r="N34" s="265">
        <f>SUM('Mau A1'!Z478:Z491)</f>
        <v>-112</v>
      </c>
      <c r="O34" s="265">
        <f>SUM('Mau A1'!AA478:AA491)</f>
        <v>-15</v>
      </c>
      <c r="P34" s="276">
        <f>SUM('Mau A1'!AC478:AC491)</f>
        <v>-517.20000000000005</v>
      </c>
      <c r="Q34" s="265">
        <f>SUM('Mau A1'!AB478:AB491)</f>
        <v>0</v>
      </c>
      <c r="R34" s="21">
        <f t="shared" si="0"/>
        <v>-517.20000000000005</v>
      </c>
      <c r="S34" s="298">
        <f t="shared" si="1"/>
        <v>0</v>
      </c>
      <c r="T34" s="299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A1'!B492="","",'Mau A1'!B492)</f>
        <v>Dương Ngọc</v>
      </c>
      <c r="C35" s="28" t="str">
        <f>IF('Mau A1'!C492="","",'Mau A1'!C492)</f>
        <v>Vọng</v>
      </c>
      <c r="D35" s="29">
        <f>SUM('Mau A1'!M492:M515)</f>
        <v>1245.0999999999999</v>
      </c>
      <c r="E35" s="265">
        <f>SUM('Mau A1'!N492:N515)</f>
        <v>67.5</v>
      </c>
      <c r="F35" s="265">
        <f>SUM('Mau A1'!O492:O515)</f>
        <v>0</v>
      </c>
      <c r="G35" s="265">
        <f>SUM('Mau A1'!P492:P515)</f>
        <v>1312.6</v>
      </c>
      <c r="H35" s="265">
        <f>SUM('Mau A1'!Q492:Q515)</f>
        <v>0</v>
      </c>
      <c r="I35" s="265">
        <f>SUM('Mau A1'!R492:R515)</f>
        <v>21</v>
      </c>
      <c r="J35" s="265">
        <f>SUM('Mau A1'!T492:T515)</f>
        <v>450</v>
      </c>
      <c r="K35" s="265">
        <f>SUM('Mau A1'!V492:V515)</f>
        <v>112</v>
      </c>
      <c r="L35" s="265">
        <f>SUM('Mau A1'!X492:X515)</f>
        <v>56</v>
      </c>
      <c r="M35" s="265">
        <f>SUM('Mau A1'!Y492:Y515)</f>
        <v>862.6</v>
      </c>
      <c r="N35" s="265">
        <f>SUM('Mau A1'!Z492:Z515)</f>
        <v>-112</v>
      </c>
      <c r="O35" s="265">
        <f>SUM('Mau A1'!AA492:AA515)</f>
        <v>-35</v>
      </c>
      <c r="P35" s="276">
        <f>SUM('Mau A1'!AC492:AC515)</f>
        <v>715.6</v>
      </c>
      <c r="Q35" s="265">
        <f>SUM('Mau A1'!AB492:AB515)</f>
        <v>0</v>
      </c>
      <c r="R35" s="21">
        <f t="shared" si="0"/>
        <v>200</v>
      </c>
      <c r="S35" s="299">
        <f t="shared" si="1"/>
        <v>515.6</v>
      </c>
      <c r="T35" s="299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A1'!B516="","",'Mau A1'!B516)</f>
        <v>Lê Phi</v>
      </c>
      <c r="C36" s="28" t="str">
        <f>IF('Mau A1'!C516="","",'Mau A1'!C516)</f>
        <v>Trường</v>
      </c>
      <c r="D36" s="25">
        <f>SUM('Mau A1'!M516:M535)</f>
        <v>741.99999999999989</v>
      </c>
      <c r="E36" s="265">
        <f>SUM('Mau A1'!N516:N535)</f>
        <v>67.5</v>
      </c>
      <c r="F36" s="265">
        <f>SUM('Mau A1'!O516:O535)</f>
        <v>0</v>
      </c>
      <c r="G36" s="265">
        <f>SUM('Mau A1'!P516:P535)</f>
        <v>809.49999999999989</v>
      </c>
      <c r="H36" s="265">
        <f>SUM('Mau A1'!Q516:Q535)</f>
        <v>0</v>
      </c>
      <c r="I36" s="265">
        <f>SUM('Mau A1'!R516:R535)</f>
        <v>56</v>
      </c>
      <c r="J36" s="265">
        <f>SUM('Mau A1'!T516:T535)</f>
        <v>450</v>
      </c>
      <c r="K36" s="265">
        <f>SUM('Mau A1'!V516:V535)</f>
        <v>112</v>
      </c>
      <c r="L36" s="265">
        <f>SUM('Mau A1'!X516:X535)</f>
        <v>56</v>
      </c>
      <c r="M36" s="265">
        <f>SUM('Mau A1'!Y516:Y535)</f>
        <v>359.5</v>
      </c>
      <c r="N36" s="265">
        <f>SUM('Mau A1'!Z516:Z535)</f>
        <v>-112</v>
      </c>
      <c r="O36" s="265">
        <f>SUM('Mau A1'!AA516:AA535)</f>
        <v>0</v>
      </c>
      <c r="P36" s="276">
        <f>SUM('Mau A1'!AC516:AC535)</f>
        <v>247.5</v>
      </c>
      <c r="Q36" s="265">
        <f>SUM('Mau A1'!AB516:AB535)</f>
        <v>0</v>
      </c>
      <c r="R36" s="21">
        <f t="shared" si="0"/>
        <v>200</v>
      </c>
      <c r="S36" s="299">
        <f t="shared" si="1"/>
        <v>47.5</v>
      </c>
      <c r="T36" s="299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A1'!B536="","",'Mau A1'!B536)</f>
        <v xml:space="preserve">Nguyễn Ngọc </v>
      </c>
      <c r="C37" s="28" t="str">
        <f>IF('Mau A1'!C536="","",'Mau A1'!C536)</f>
        <v>Tuyên</v>
      </c>
      <c r="D37" s="29">
        <f>SUM('Mau A1'!M536:M556)</f>
        <v>1170.2</v>
      </c>
      <c r="E37" s="265">
        <f>SUM('Mau A1'!N536:N556)</f>
        <v>67.5</v>
      </c>
      <c r="F37" s="265">
        <f>SUM('Mau A1'!O536:O556)</f>
        <v>0</v>
      </c>
      <c r="G37" s="265">
        <f>SUM('Mau A1'!P536:P556)</f>
        <v>1237.7</v>
      </c>
      <c r="H37" s="265">
        <f>SUM('Mau A1'!Q536:Q556)</f>
        <v>0</v>
      </c>
      <c r="I37" s="265">
        <f>SUM('Mau A1'!R536:R556)</f>
        <v>56</v>
      </c>
      <c r="J37" s="265">
        <f>SUM('Mau A1'!T536:T556)</f>
        <v>450</v>
      </c>
      <c r="K37" s="265">
        <f>SUM('Mau A1'!V536:V556)</f>
        <v>112</v>
      </c>
      <c r="L37" s="265">
        <f>SUM('Mau A1'!X536:X556)</f>
        <v>56</v>
      </c>
      <c r="M37" s="265">
        <f>SUM('Mau A1'!Y536:Y556)</f>
        <v>787.7</v>
      </c>
      <c r="N37" s="265">
        <f>SUM('Mau A1'!Z536:Z556)</f>
        <v>-112</v>
      </c>
      <c r="O37" s="265">
        <f>SUM('Mau A1'!AA536:AA556)</f>
        <v>0</v>
      </c>
      <c r="P37" s="276">
        <f>SUM('Mau A1'!AC536:AC556)</f>
        <v>675.7</v>
      </c>
      <c r="Q37" s="265">
        <f>SUM('Mau A1'!AB536:AB556)</f>
        <v>0</v>
      </c>
      <c r="R37" s="21">
        <f t="shared" si="0"/>
        <v>200</v>
      </c>
      <c r="S37" s="299">
        <f t="shared" si="1"/>
        <v>475.7</v>
      </c>
      <c r="T37" s="299">
        <f t="shared" si="2"/>
        <v>0</v>
      </c>
      <c r="U37" s="22"/>
      <c r="V37" s="22"/>
      <c r="W37" s="22"/>
      <c r="X37" s="22"/>
      <c r="Y37" s="22"/>
      <c r="Z37" s="22"/>
    </row>
    <row r="38" spans="1:26" s="261" customFormat="1" ht="18" customHeight="1">
      <c r="A38" s="104">
        <v>28</v>
      </c>
      <c r="B38" s="27" t="str">
        <f>'Mau A1'!B557</f>
        <v xml:space="preserve">Đỗ Tuấn </v>
      </c>
      <c r="C38" s="28" t="str">
        <f>'Mau A1'!C557</f>
        <v>Việt</v>
      </c>
      <c r="D38" s="29">
        <f>SUM('Mau A1'!M557:M565)</f>
        <v>109.2</v>
      </c>
      <c r="E38" s="285">
        <f>SUM('Mau A1'!N557:N565)</f>
        <v>67.5</v>
      </c>
      <c r="F38" s="285">
        <f>SUM('Mau A1'!O557:O565)</f>
        <v>0</v>
      </c>
      <c r="G38" s="285">
        <f>SUM('Mau A1'!P557:P565)</f>
        <v>176.7</v>
      </c>
      <c r="H38" s="285">
        <v>0</v>
      </c>
      <c r="I38" s="285">
        <v>0</v>
      </c>
      <c r="J38" s="285">
        <v>0</v>
      </c>
      <c r="K38" s="285">
        <v>0</v>
      </c>
      <c r="L38" s="285">
        <v>0</v>
      </c>
      <c r="M38" s="285">
        <v>0</v>
      </c>
      <c r="N38" s="285">
        <v>0</v>
      </c>
      <c r="O38" s="285">
        <v>0</v>
      </c>
      <c r="P38" s="276">
        <f>'Mau A1'!AC557</f>
        <v>176.7</v>
      </c>
      <c r="Q38" s="285">
        <f>SUM('Mau A1'!Z557:Z565)</f>
        <v>0</v>
      </c>
      <c r="R38" s="21">
        <f>P38</f>
        <v>176.7</v>
      </c>
      <c r="S38" s="300">
        <f>R38</f>
        <v>176.7</v>
      </c>
      <c r="T38" s="300">
        <f>SUM('Mau A1'!AC557:AC565)</f>
        <v>176.7</v>
      </c>
      <c r="U38" s="95"/>
      <c r="V38" s="95"/>
      <c r="W38" s="95"/>
      <c r="X38" s="95"/>
      <c r="Y38" s="95"/>
      <c r="Z38" s="95"/>
    </row>
    <row r="39" spans="1:26" s="261" customFormat="1" ht="18" customHeight="1">
      <c r="A39" s="104">
        <v>29</v>
      </c>
      <c r="B39" s="27" t="str">
        <f>'Mau A1'!B566</f>
        <v>Nguyễn Hữu</v>
      </c>
      <c r="C39" s="28" t="str">
        <f>'Mau A1'!C566</f>
        <v>Thiện</v>
      </c>
      <c r="D39" s="29">
        <f>SUM('Mau A1'!M566:M575)</f>
        <v>162</v>
      </c>
      <c r="E39" s="285">
        <f>SUM('Mau A1'!N566:N575)</f>
        <v>0</v>
      </c>
      <c r="F39" s="285">
        <f>SUM('Mau A1'!O566:O575)</f>
        <v>0</v>
      </c>
      <c r="G39" s="285">
        <f>SUM('Mau A1'!P566:P575)</f>
        <v>162</v>
      </c>
      <c r="H39" s="285">
        <v>0</v>
      </c>
      <c r="I39" s="285">
        <v>0</v>
      </c>
      <c r="J39" s="285">
        <v>0</v>
      </c>
      <c r="K39" s="285">
        <v>0</v>
      </c>
      <c r="L39" s="285">
        <v>0</v>
      </c>
      <c r="M39" s="285">
        <v>0</v>
      </c>
      <c r="N39" s="285">
        <v>0</v>
      </c>
      <c r="O39" s="285">
        <v>0</v>
      </c>
      <c r="P39" s="276">
        <f>'Mau A1'!AC566</f>
        <v>162</v>
      </c>
      <c r="Q39" s="285">
        <f>SUM('Mau A1'!Z566:Z575)</f>
        <v>0</v>
      </c>
      <c r="R39" s="21">
        <f t="shared" ref="R39:R48" si="7">P39</f>
        <v>162</v>
      </c>
      <c r="S39" s="300">
        <f t="shared" ref="S39:S48" si="8">R39</f>
        <v>162</v>
      </c>
      <c r="T39" s="300">
        <f>SUM('Mau A1'!AC566:AC575)</f>
        <v>162</v>
      </c>
      <c r="U39" s="95"/>
      <c r="V39" s="95"/>
      <c r="W39" s="95"/>
      <c r="X39" s="95"/>
      <c r="Y39" s="95"/>
      <c r="Z39" s="95"/>
    </row>
    <row r="40" spans="1:26" s="261" customFormat="1" ht="18" customHeight="1">
      <c r="A40" s="104">
        <v>30</v>
      </c>
      <c r="B40" s="27" t="str">
        <f>'Mau A1'!B576</f>
        <v xml:space="preserve">Trần Thị Thu </v>
      </c>
      <c r="C40" s="28" t="str">
        <f>'Mau A1'!C576</f>
        <v>Hà</v>
      </c>
      <c r="D40" s="29">
        <f>SUM('Mau A1'!M576:M585)</f>
        <v>90</v>
      </c>
      <c r="E40" s="285">
        <f>SUM('Mau A1'!N576:N585)</f>
        <v>0</v>
      </c>
      <c r="F40" s="285">
        <f>SUM('Mau A1'!O576:O585)</f>
        <v>0</v>
      </c>
      <c r="G40" s="285">
        <f>SUM('Mau A1'!P576:P585)</f>
        <v>90</v>
      </c>
      <c r="H40" s="285">
        <v>0</v>
      </c>
      <c r="I40" s="285">
        <v>0</v>
      </c>
      <c r="J40" s="285">
        <v>0</v>
      </c>
      <c r="K40" s="285">
        <v>0</v>
      </c>
      <c r="L40" s="285">
        <v>0</v>
      </c>
      <c r="M40" s="285">
        <v>0</v>
      </c>
      <c r="N40" s="285">
        <v>0</v>
      </c>
      <c r="O40" s="285">
        <v>0</v>
      </c>
      <c r="P40" s="276">
        <f>'Mau A1'!AC576</f>
        <v>90</v>
      </c>
      <c r="Q40" s="285">
        <f>SUM('Mau A1'!Z576:Z585)</f>
        <v>0</v>
      </c>
      <c r="R40" s="21">
        <f t="shared" si="7"/>
        <v>90</v>
      </c>
      <c r="S40" s="300">
        <f t="shared" si="8"/>
        <v>90</v>
      </c>
      <c r="T40" s="300">
        <f>SUM('Mau A1'!AC576:AC585)</f>
        <v>90</v>
      </c>
      <c r="U40" s="95"/>
      <c r="V40" s="95"/>
      <c r="W40" s="95"/>
      <c r="X40" s="95"/>
      <c r="Y40" s="95"/>
      <c r="Z40" s="95"/>
    </row>
    <row r="41" spans="1:26" s="261" customFormat="1" ht="18" customHeight="1">
      <c r="A41" s="104">
        <v>31</v>
      </c>
      <c r="B41" s="27" t="str">
        <f>'Mau A1'!B586</f>
        <v>Nguyễn Ngọc</v>
      </c>
      <c r="C41" s="28" t="str">
        <f>'Mau A1'!C586</f>
        <v>Trang</v>
      </c>
      <c r="D41" s="29">
        <f>SUM('Mau A1'!M586:M595)</f>
        <v>90</v>
      </c>
      <c r="E41" s="285">
        <f>SUM('Mau A1'!N586:N595)</f>
        <v>67.5</v>
      </c>
      <c r="F41" s="285">
        <f>SUM('Mau A1'!O586:O595)</f>
        <v>0</v>
      </c>
      <c r="G41" s="285">
        <f>SUM('Mau A1'!P586:P595)</f>
        <v>157.5</v>
      </c>
      <c r="H41" s="285">
        <v>0</v>
      </c>
      <c r="I41" s="285">
        <v>0</v>
      </c>
      <c r="J41" s="285">
        <v>0</v>
      </c>
      <c r="K41" s="285">
        <v>0</v>
      </c>
      <c r="L41" s="285">
        <v>0</v>
      </c>
      <c r="M41" s="285">
        <v>0</v>
      </c>
      <c r="N41" s="285">
        <v>0</v>
      </c>
      <c r="O41" s="285">
        <v>0</v>
      </c>
      <c r="P41" s="276">
        <f>'Mau A1'!AC586</f>
        <v>157.5</v>
      </c>
      <c r="Q41" s="285">
        <f>SUM('Mau A1'!Z586:Z595)</f>
        <v>0</v>
      </c>
      <c r="R41" s="21">
        <f t="shared" si="7"/>
        <v>157.5</v>
      </c>
      <c r="S41" s="300">
        <f t="shared" si="8"/>
        <v>157.5</v>
      </c>
      <c r="T41" s="300">
        <f>SUM('Mau A1'!AC586:AC595)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A1'!B596="","",'Mau A1'!B596)</f>
        <v>Nguyễn Thanh</v>
      </c>
      <c r="C42" s="28" t="str">
        <f>IF('Mau A1'!C596="","",'Mau A1'!C596)</f>
        <v>Lâm</v>
      </c>
      <c r="D42" s="29">
        <f>SUM('Mau A1'!M596:M605)</f>
        <v>72</v>
      </c>
      <c r="E42" s="285">
        <f>SUM('Mau A1'!N596:N605)</f>
        <v>67.5</v>
      </c>
      <c r="F42" s="285">
        <f>SUM('Mau A1'!O596:O605)</f>
        <v>0</v>
      </c>
      <c r="G42" s="285">
        <f>SUM('Mau A1'!P596:P605)</f>
        <v>139.5</v>
      </c>
      <c r="H42" s="285">
        <v>0</v>
      </c>
      <c r="I42" s="285">
        <v>0</v>
      </c>
      <c r="J42" s="285">
        <v>0</v>
      </c>
      <c r="K42" s="285">
        <v>0</v>
      </c>
      <c r="L42" s="285">
        <v>0</v>
      </c>
      <c r="M42" s="285">
        <v>0</v>
      </c>
      <c r="N42" s="285">
        <v>0</v>
      </c>
      <c r="O42" s="285">
        <v>0</v>
      </c>
      <c r="P42" s="276">
        <f>'Mau A1'!AC596</f>
        <v>139.5</v>
      </c>
      <c r="Q42" s="285">
        <f>SUM('Mau A1'!Z596:Z605)</f>
        <v>0</v>
      </c>
      <c r="R42" s="21">
        <f t="shared" si="7"/>
        <v>139.5</v>
      </c>
      <c r="S42" s="300">
        <f t="shared" si="8"/>
        <v>139.5</v>
      </c>
      <c r="T42" s="300">
        <f>SUM('Mau A1'!AC596:AC605)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A1'!B606="","",'Mau A1'!B606)</f>
        <v>Huỳnh Thị Minh Ly</v>
      </c>
      <c r="C43" s="28" t="str">
        <f>IF('Mau A1'!C606="","",'Mau A1'!C606)</f>
        <v>Ly</v>
      </c>
      <c r="D43" s="29">
        <f>SUM('Mau A1'!M606:M615)</f>
        <v>90</v>
      </c>
      <c r="E43" s="285">
        <f>SUM('Mau A1'!N606:N615)</f>
        <v>0</v>
      </c>
      <c r="F43" s="285">
        <f>SUM('Mau A1'!O606:O615)</f>
        <v>0</v>
      </c>
      <c r="G43" s="285">
        <f>SUM('Mau A1'!P606:P615)</f>
        <v>90</v>
      </c>
      <c r="H43" s="285">
        <v>0</v>
      </c>
      <c r="I43" s="285">
        <v>0</v>
      </c>
      <c r="J43" s="285">
        <v>0</v>
      </c>
      <c r="K43" s="285">
        <v>0</v>
      </c>
      <c r="L43" s="285">
        <v>0</v>
      </c>
      <c r="M43" s="285">
        <v>0</v>
      </c>
      <c r="N43" s="285">
        <v>0</v>
      </c>
      <c r="O43" s="285">
        <v>0</v>
      </c>
      <c r="P43" s="276">
        <f>'Mau A1'!AC606</f>
        <v>90</v>
      </c>
      <c r="Q43" s="285">
        <f>SUM('Mau A1'!Z606:Z615)</f>
        <v>0</v>
      </c>
      <c r="R43" s="21">
        <f t="shared" si="7"/>
        <v>90</v>
      </c>
      <c r="S43" s="300">
        <f t="shared" si="8"/>
        <v>90</v>
      </c>
      <c r="T43" s="300">
        <f>SUM('Mau A1'!AC588:AC597)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A1'!B616="","",'Mau A1'!B616)</f>
        <v xml:space="preserve">Nguyễn Hữu </v>
      </c>
      <c r="C44" s="28" t="str">
        <f>IF('Mau A1'!C616="","",'Mau A1'!C616)</f>
        <v>Lộc</v>
      </c>
      <c r="D44" s="29">
        <f>SUM('Mau A1'!M616:M625)</f>
        <v>90</v>
      </c>
      <c r="E44" s="285">
        <f>SUM('Mau A1'!N616:N625)</f>
        <v>0</v>
      </c>
      <c r="F44" s="285">
        <f>SUM('Mau A1'!O616:O625)</f>
        <v>0</v>
      </c>
      <c r="G44" s="285">
        <f>SUM('Mau A1'!P616:P625)</f>
        <v>90</v>
      </c>
      <c r="H44" s="285">
        <v>0</v>
      </c>
      <c r="I44" s="285">
        <v>0</v>
      </c>
      <c r="J44" s="285">
        <v>0</v>
      </c>
      <c r="K44" s="285">
        <v>0</v>
      </c>
      <c r="L44" s="285">
        <v>0</v>
      </c>
      <c r="M44" s="285">
        <v>0</v>
      </c>
      <c r="N44" s="285">
        <v>0</v>
      </c>
      <c r="O44" s="285">
        <v>0</v>
      </c>
      <c r="P44" s="276">
        <f>'Mau A1'!AC616</f>
        <v>90</v>
      </c>
      <c r="Q44" s="285">
        <f>SUM('Mau A1'!Z616:Z625)</f>
        <v>0</v>
      </c>
      <c r="R44" s="21">
        <f t="shared" si="7"/>
        <v>90</v>
      </c>
      <c r="S44" s="300">
        <f t="shared" si="8"/>
        <v>90</v>
      </c>
      <c r="T44" s="300">
        <f>SUM('Mau A1'!AC598:AC607)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A1'!B626="","",'Mau A1'!B626)</f>
        <v>Huỳnh Thị Mai</v>
      </c>
      <c r="C45" s="28" t="str">
        <f>IF('Mau A1'!C626="","",'Mau A1'!C626)</f>
        <v>Mai</v>
      </c>
      <c r="D45" s="29">
        <f>SUM('Mau A1'!M626:M635)</f>
        <v>90</v>
      </c>
      <c r="E45" s="285">
        <f>SUM('Mau A1'!N626:N635)</f>
        <v>0</v>
      </c>
      <c r="F45" s="285">
        <f>SUM('Mau A1'!O626:O635)</f>
        <v>0</v>
      </c>
      <c r="G45" s="285">
        <f>SUM('Mau A1'!P626:P635)</f>
        <v>90</v>
      </c>
      <c r="H45" s="285">
        <v>0</v>
      </c>
      <c r="I45" s="285">
        <v>0</v>
      </c>
      <c r="J45" s="285">
        <v>0</v>
      </c>
      <c r="K45" s="285">
        <v>0</v>
      </c>
      <c r="L45" s="285">
        <v>0</v>
      </c>
      <c r="M45" s="285">
        <v>0</v>
      </c>
      <c r="N45" s="285">
        <v>0</v>
      </c>
      <c r="O45" s="285">
        <v>0</v>
      </c>
      <c r="P45" s="276">
        <f>'Mau A1'!AC626</f>
        <v>90</v>
      </c>
      <c r="Q45" s="285">
        <f>SUM('Mau A1'!Z626:Z635)</f>
        <v>0</v>
      </c>
      <c r="R45" s="21">
        <f t="shared" si="7"/>
        <v>90</v>
      </c>
      <c r="S45" s="300">
        <f t="shared" si="8"/>
        <v>90</v>
      </c>
      <c r="T45" s="300">
        <f>SUM('Mau A1'!AC590:AC599)</f>
        <v>139.5</v>
      </c>
      <c r="U45" s="22"/>
      <c r="V45" s="22"/>
      <c r="W45" s="22"/>
      <c r="X45" s="22"/>
      <c r="Y45" s="22"/>
      <c r="Z45" s="22"/>
    </row>
    <row r="46" spans="1:26" s="261" customFormat="1" ht="18" customHeight="1">
      <c r="A46" s="104">
        <v>36</v>
      </c>
      <c r="B46" s="27" t="str">
        <f>'Mau A1'!B636</f>
        <v>TG1</v>
      </c>
      <c r="C46" s="28"/>
      <c r="D46" s="29">
        <f>SUM('Mau A1'!M636:M645)</f>
        <v>67.599999999999994</v>
      </c>
      <c r="E46" s="285">
        <f>SUM('Mau A1'!N636:N645)</f>
        <v>0</v>
      </c>
      <c r="F46" s="285">
        <f>SUM('Mau A1'!O636:O645)</f>
        <v>0</v>
      </c>
      <c r="G46" s="285">
        <f>SUM('Mau A1'!P636:P645)</f>
        <v>67.599999999999994</v>
      </c>
      <c r="H46" s="285">
        <v>0</v>
      </c>
      <c r="I46" s="285">
        <v>0</v>
      </c>
      <c r="J46" s="285">
        <v>0</v>
      </c>
      <c r="K46" s="285">
        <v>0</v>
      </c>
      <c r="L46" s="285">
        <v>0</v>
      </c>
      <c r="M46" s="285">
        <v>0</v>
      </c>
      <c r="N46" s="285">
        <v>0</v>
      </c>
      <c r="O46" s="285">
        <v>0</v>
      </c>
      <c r="P46" s="276">
        <f>'Mau A1'!AC636</f>
        <v>67.599999999999994</v>
      </c>
      <c r="Q46" s="285">
        <f>SUM('Mau A1'!Z627:Z636)</f>
        <v>0</v>
      </c>
      <c r="R46" s="21">
        <f t="shared" ref="R46" si="9">P46</f>
        <v>67.599999999999994</v>
      </c>
      <c r="S46" s="300">
        <f t="shared" si="8"/>
        <v>67.599999999999994</v>
      </c>
      <c r="T46" s="300">
        <f>SUM('Mau A1'!AC591:AC600)</f>
        <v>139.5</v>
      </c>
      <c r="U46" s="95"/>
      <c r="V46" s="95"/>
      <c r="W46" s="95"/>
      <c r="X46" s="95"/>
      <c r="Y46" s="95"/>
      <c r="Z46" s="95"/>
    </row>
    <row r="47" spans="1:26" s="261" customFormat="1" ht="18" customHeight="1">
      <c r="A47" s="104">
        <v>37</v>
      </c>
      <c r="B47" s="270" t="str">
        <f>'Mau A1'!B646</f>
        <v>TG 2</v>
      </c>
      <c r="C47" s="28"/>
      <c r="D47" s="29">
        <f>SUM('Mau A1'!M646:M655)</f>
        <v>108</v>
      </c>
      <c r="E47" s="285">
        <f>SUM('Mau A1'!N646:N655)</f>
        <v>0</v>
      </c>
      <c r="F47" s="285">
        <f>SUM('Mau A1'!O646:O655)</f>
        <v>0</v>
      </c>
      <c r="G47" s="285">
        <f>SUM('Mau A1'!P646:P655)</f>
        <v>108</v>
      </c>
      <c r="H47" s="285">
        <v>0</v>
      </c>
      <c r="I47" s="285">
        <v>0</v>
      </c>
      <c r="J47" s="285">
        <v>0</v>
      </c>
      <c r="K47" s="285">
        <v>0</v>
      </c>
      <c r="L47" s="285">
        <v>0</v>
      </c>
      <c r="M47" s="285">
        <v>0</v>
      </c>
      <c r="N47" s="285">
        <v>0</v>
      </c>
      <c r="O47" s="285">
        <v>0</v>
      </c>
      <c r="P47" s="276">
        <f>'Mau A1'!AC646</f>
        <v>108</v>
      </c>
      <c r="Q47" s="285">
        <f>SUM('Mau A1'!Z646:Z655)</f>
        <v>0</v>
      </c>
      <c r="R47" s="21">
        <f t="shared" si="7"/>
        <v>108</v>
      </c>
      <c r="S47" s="300">
        <f t="shared" si="8"/>
        <v>108</v>
      </c>
      <c r="T47" s="300">
        <f>SUM('Mau A1'!AC600:AC609)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A1'!B656="","",'Mau A1'!B656)</f>
        <v>TG 3</v>
      </c>
      <c r="C48" s="28" t="str">
        <f>IF('Mau A1'!C656="","",'Mau A1'!C656)</f>
        <v/>
      </c>
      <c r="D48" s="29">
        <f>SUM('Mau A1'!M656:M665)</f>
        <v>639</v>
      </c>
      <c r="E48" s="285">
        <f>SUM('Mau A1'!N656:N665)</f>
        <v>0</v>
      </c>
      <c r="F48" s="285">
        <f>SUM('Mau A1'!O656:O665)</f>
        <v>0</v>
      </c>
      <c r="G48" s="285">
        <f>SUM('Mau A1'!P656:P665)</f>
        <v>639</v>
      </c>
      <c r="H48" s="285">
        <v>0</v>
      </c>
      <c r="I48" s="285">
        <v>0</v>
      </c>
      <c r="J48" s="285">
        <v>0</v>
      </c>
      <c r="K48" s="285">
        <v>0</v>
      </c>
      <c r="L48" s="285">
        <v>0</v>
      </c>
      <c r="M48" s="285">
        <v>0</v>
      </c>
      <c r="N48" s="285">
        <v>0</v>
      </c>
      <c r="O48" s="285">
        <v>0</v>
      </c>
      <c r="P48" s="276">
        <f>'Mau A1'!AC656</f>
        <v>639</v>
      </c>
      <c r="Q48" s="285">
        <f>SUM('Mau A1'!Z656:Z665)</f>
        <v>0</v>
      </c>
      <c r="R48" s="21">
        <f t="shared" si="7"/>
        <v>639</v>
      </c>
      <c r="S48" s="300">
        <f t="shared" si="8"/>
        <v>639</v>
      </c>
      <c r="T48" s="300">
        <f>SUM('Mau A1'!AC592:AC601)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27" t="s">
        <v>70</v>
      </c>
      <c r="B49" s="321"/>
      <c r="C49" s="321"/>
      <c r="D49" s="47">
        <f t="shared" ref="D49:T49" si="10">SUM(D11:D48)</f>
        <v>24086.699999999997</v>
      </c>
      <c r="E49" s="47">
        <f t="shared" si="10"/>
        <v>2336.3000000000002</v>
      </c>
      <c r="F49" s="47">
        <f t="shared" si="10"/>
        <v>0</v>
      </c>
      <c r="G49" s="47">
        <f t="shared" si="10"/>
        <v>26729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12646.3</v>
      </c>
      <c r="N49" s="47">
        <f t="shared" si="10"/>
        <v>-2981.1</v>
      </c>
      <c r="O49" s="47">
        <f t="shared" si="10"/>
        <v>-585</v>
      </c>
      <c r="P49" s="282">
        <f t="shared" si="10"/>
        <v>11195.700000000003</v>
      </c>
      <c r="Q49" s="48">
        <f t="shared" si="10"/>
        <v>0</v>
      </c>
      <c r="R49" s="47">
        <f t="shared" si="10"/>
        <v>6322.1</v>
      </c>
      <c r="S49" s="301">
        <f t="shared" si="10"/>
        <v>6683.9000000000005</v>
      </c>
      <c r="T49" s="301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4"/>
      <c r="I50" s="284"/>
      <c r="J50" s="119"/>
      <c r="K50" s="119"/>
      <c r="L50" s="284"/>
      <c r="M50" s="119"/>
      <c r="N50" s="119"/>
      <c r="O50" s="119"/>
      <c r="P50" s="291"/>
      <c r="Q50" s="119"/>
      <c r="R50" s="262"/>
      <c r="S50" s="293"/>
      <c r="T50" s="293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1"/>
      <c r="Q51" s="119"/>
      <c r="R51" s="262"/>
      <c r="S51" s="293"/>
      <c r="T51" s="293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4"/>
      <c r="N52" s="284"/>
      <c r="O52" s="284"/>
      <c r="P52" s="287"/>
      <c r="Q52" s="284"/>
      <c r="R52" s="262"/>
      <c r="S52" s="293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26" t="s">
        <v>73</v>
      </c>
      <c r="B53" s="311"/>
      <c r="C53" s="55" t="s">
        <v>74</v>
      </c>
      <c r="D53" s="1"/>
      <c r="E53" s="284"/>
      <c r="F53" s="262"/>
      <c r="G53" s="264" t="s">
        <v>75</v>
      </c>
      <c r="H53" s="284"/>
      <c r="I53" s="264" t="s">
        <v>76</v>
      </c>
      <c r="J53" s="284"/>
      <c r="K53" s="284"/>
      <c r="L53" s="264" t="s">
        <v>77</v>
      </c>
      <c r="M53" s="284"/>
      <c r="N53" s="262"/>
      <c r="O53" s="264" t="s">
        <v>78</v>
      </c>
      <c r="P53" s="287"/>
      <c r="Q53" s="284"/>
      <c r="R53" s="262"/>
      <c r="S53" s="302" t="s">
        <v>79</v>
      </c>
      <c r="T53" s="293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4"/>
      <c r="F54" s="284"/>
      <c r="G54" s="284"/>
      <c r="H54" s="284"/>
      <c r="I54" s="284"/>
      <c r="J54" s="284"/>
      <c r="K54" s="284"/>
      <c r="L54" s="284"/>
      <c r="M54" s="284"/>
      <c r="N54" s="284"/>
      <c r="O54" s="284"/>
      <c r="P54" s="287"/>
      <c r="Q54" s="284"/>
      <c r="R54" s="262"/>
      <c r="S54" s="293"/>
      <c r="T54" s="293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4"/>
      <c r="F55" s="284"/>
      <c r="G55" s="284"/>
      <c r="H55" s="284"/>
      <c r="I55" s="284"/>
      <c r="J55" s="284"/>
      <c r="K55" s="56"/>
      <c r="L55" s="56"/>
      <c r="M55" s="284"/>
      <c r="N55" s="284"/>
      <c r="O55" s="284"/>
      <c r="P55" s="287"/>
      <c r="Q55" s="284"/>
      <c r="R55" s="262"/>
      <c r="S55" s="293"/>
      <c r="T55" s="293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4"/>
      <c r="F56" s="284"/>
      <c r="G56" s="284"/>
      <c r="H56" s="284"/>
      <c r="I56" s="284"/>
      <c r="J56" s="284"/>
      <c r="K56" s="263"/>
      <c r="L56" s="263"/>
      <c r="M56" s="284"/>
      <c r="N56" s="284"/>
      <c r="O56" s="57"/>
      <c r="P56" s="283"/>
      <c r="Q56" s="57"/>
      <c r="R56" s="262"/>
      <c r="S56" s="293"/>
      <c r="T56" s="293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4"/>
      <c r="F57" s="284"/>
      <c r="G57" s="284"/>
      <c r="H57" s="284"/>
      <c r="I57" s="284"/>
      <c r="J57" s="284"/>
      <c r="K57" s="284"/>
      <c r="L57" s="284"/>
      <c r="M57" s="284"/>
      <c r="N57" s="284"/>
      <c r="O57" s="284"/>
      <c r="P57" s="287"/>
      <c r="Q57" s="284"/>
      <c r="R57" s="262"/>
      <c r="S57" s="293"/>
      <c r="T57" s="293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4"/>
      <c r="F58" s="284"/>
      <c r="G58" s="284"/>
      <c r="H58" s="284"/>
      <c r="I58" s="284"/>
      <c r="J58" s="284"/>
      <c r="K58" s="284"/>
      <c r="L58" s="284"/>
      <c r="M58" s="284"/>
      <c r="N58" s="284"/>
      <c r="O58" s="284"/>
      <c r="P58" s="287"/>
      <c r="Q58" s="284"/>
      <c r="R58" s="262"/>
      <c r="S58" s="293"/>
      <c r="T58" s="293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4"/>
      <c r="F59" s="284"/>
      <c r="G59" s="284"/>
      <c r="H59" s="284"/>
      <c r="I59" s="284"/>
      <c r="J59" s="284"/>
      <c r="K59" s="284"/>
      <c r="L59" s="284"/>
      <c r="M59" s="284"/>
      <c r="N59" s="284"/>
      <c r="O59" s="284"/>
      <c r="P59" s="287"/>
      <c r="Q59" s="284"/>
      <c r="R59" s="262"/>
      <c r="S59" s="293"/>
      <c r="T59" s="293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4"/>
      <c r="F60" s="284"/>
      <c r="G60" s="284"/>
      <c r="H60" s="284"/>
      <c r="I60" s="284"/>
      <c r="J60" s="284"/>
      <c r="K60" s="284"/>
      <c r="L60" s="284"/>
      <c r="M60" s="284"/>
      <c r="N60" s="284"/>
      <c r="O60" s="284"/>
      <c r="P60" s="287"/>
      <c r="Q60" s="284"/>
      <c r="R60" s="262"/>
      <c r="S60" s="293"/>
      <c r="T60" s="293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4"/>
      <c r="F61" s="284"/>
      <c r="G61" s="284"/>
      <c r="H61" s="284"/>
      <c r="I61" s="284"/>
      <c r="J61" s="284"/>
      <c r="K61" s="284"/>
      <c r="L61" s="284"/>
      <c r="M61" s="284"/>
      <c r="N61" s="284"/>
      <c r="O61" s="284"/>
      <c r="P61" s="287"/>
      <c r="Q61" s="284"/>
      <c r="R61" s="262"/>
      <c r="S61" s="293"/>
      <c r="T61" s="293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4"/>
      <c r="F62" s="284"/>
      <c r="G62" s="284"/>
      <c r="H62" s="284"/>
      <c r="I62" s="284"/>
      <c r="J62" s="284"/>
      <c r="K62" s="284"/>
      <c r="L62" s="284"/>
      <c r="M62" s="284"/>
      <c r="N62" s="284"/>
      <c r="O62" s="284"/>
      <c r="P62" s="287"/>
      <c r="Q62" s="284"/>
      <c r="R62" s="262"/>
      <c r="S62" s="293"/>
      <c r="T62" s="293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4"/>
      <c r="F63" s="284"/>
      <c r="G63" s="284"/>
      <c r="H63" s="284"/>
      <c r="I63" s="284"/>
      <c r="J63" s="284"/>
      <c r="K63" s="284"/>
      <c r="L63" s="284"/>
      <c r="M63" s="284"/>
      <c r="N63" s="284"/>
      <c r="O63" s="284"/>
      <c r="P63" s="287"/>
      <c r="Q63" s="284"/>
      <c r="R63" s="262"/>
      <c r="S63" s="293"/>
      <c r="T63" s="293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4"/>
      <c r="F64" s="284"/>
      <c r="G64" s="284"/>
      <c r="H64" s="284"/>
      <c r="I64" s="284"/>
      <c r="J64" s="284"/>
      <c r="K64" s="284"/>
      <c r="L64" s="284"/>
      <c r="M64" s="284"/>
      <c r="N64" s="284"/>
      <c r="O64" s="284"/>
      <c r="P64" s="287"/>
      <c r="Q64" s="284"/>
      <c r="R64" s="262"/>
      <c r="S64" s="293"/>
      <c r="T64" s="293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4"/>
      <c r="F65" s="284"/>
      <c r="G65" s="284"/>
      <c r="H65" s="284"/>
      <c r="I65" s="284"/>
      <c r="J65" s="284"/>
      <c r="K65" s="284"/>
      <c r="L65" s="284"/>
      <c r="M65" s="284"/>
      <c r="N65" s="284"/>
      <c r="O65" s="284"/>
      <c r="P65" s="287"/>
      <c r="Q65" s="284"/>
      <c r="R65" s="262"/>
      <c r="S65" s="293"/>
      <c r="T65" s="293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4"/>
      <c r="F66" s="284"/>
      <c r="G66" s="284"/>
      <c r="H66" s="284"/>
      <c r="I66" s="284"/>
      <c r="J66" s="284"/>
      <c r="K66" s="284"/>
      <c r="L66" s="284"/>
      <c r="M66" s="284"/>
      <c r="N66" s="284"/>
      <c r="O66" s="284"/>
      <c r="P66" s="287"/>
      <c r="Q66" s="284"/>
      <c r="R66" s="262"/>
      <c r="S66" s="293"/>
      <c r="T66" s="293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4"/>
      <c r="F67" s="284"/>
      <c r="G67" s="284"/>
      <c r="H67" s="284"/>
      <c r="I67" s="284"/>
      <c r="J67" s="284"/>
      <c r="K67" s="284"/>
      <c r="L67" s="284"/>
      <c r="M67" s="284"/>
      <c r="N67" s="284"/>
      <c r="O67" s="284"/>
      <c r="P67" s="287"/>
      <c r="Q67" s="284"/>
      <c r="R67" s="262"/>
      <c r="S67" s="293"/>
      <c r="T67" s="293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4"/>
      <c r="F68" s="284"/>
      <c r="G68" s="284"/>
      <c r="H68" s="284"/>
      <c r="I68" s="284"/>
      <c r="J68" s="284"/>
      <c r="K68" s="284"/>
      <c r="L68" s="284"/>
      <c r="M68" s="284"/>
      <c r="N68" s="284"/>
      <c r="O68" s="284"/>
      <c r="P68" s="287"/>
      <c r="Q68" s="284"/>
      <c r="R68" s="262"/>
      <c r="S68" s="293"/>
      <c r="T68" s="293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4"/>
      <c r="F69" s="284"/>
      <c r="G69" s="284"/>
      <c r="H69" s="284"/>
      <c r="I69" s="284"/>
      <c r="J69" s="284"/>
      <c r="K69" s="284"/>
      <c r="L69" s="284"/>
      <c r="M69" s="284"/>
      <c r="N69" s="284"/>
      <c r="O69" s="284"/>
      <c r="P69" s="287"/>
      <c r="Q69" s="284"/>
      <c r="R69" s="262"/>
      <c r="S69" s="293"/>
      <c r="T69" s="293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4"/>
      <c r="F70" s="284"/>
      <c r="G70" s="284"/>
      <c r="H70" s="284"/>
      <c r="I70" s="284"/>
      <c r="J70" s="284"/>
      <c r="K70" s="284"/>
      <c r="L70" s="284"/>
      <c r="M70" s="284"/>
      <c r="N70" s="284"/>
      <c r="O70" s="284"/>
      <c r="P70" s="287"/>
      <c r="Q70" s="284"/>
      <c r="R70" s="262"/>
      <c r="S70" s="293"/>
      <c r="T70" s="293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4"/>
      <c r="F71" s="284"/>
      <c r="G71" s="284"/>
      <c r="H71" s="284"/>
      <c r="I71" s="284"/>
      <c r="J71" s="284"/>
      <c r="K71" s="284"/>
      <c r="L71" s="284"/>
      <c r="M71" s="284"/>
      <c r="N71" s="284"/>
      <c r="O71" s="284"/>
      <c r="P71" s="287"/>
      <c r="Q71" s="284"/>
      <c r="R71" s="262"/>
      <c r="S71" s="293"/>
      <c r="T71" s="293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4"/>
      <c r="P72" s="287"/>
      <c r="Q72" s="284"/>
      <c r="R72" s="262"/>
      <c r="S72" s="293"/>
      <c r="T72" s="293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4"/>
      <c r="F73" s="284"/>
      <c r="G73" s="284"/>
      <c r="H73" s="284"/>
      <c r="I73" s="284"/>
      <c r="J73" s="284"/>
      <c r="K73" s="284"/>
      <c r="L73" s="284"/>
      <c r="M73" s="284"/>
      <c r="N73" s="284"/>
      <c r="O73" s="284"/>
      <c r="P73" s="287"/>
      <c r="Q73" s="284"/>
      <c r="R73" s="262"/>
      <c r="S73" s="293"/>
      <c r="T73" s="293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4"/>
      <c r="F74" s="284"/>
      <c r="G74" s="284"/>
      <c r="H74" s="284"/>
      <c r="I74" s="284"/>
      <c r="J74" s="284"/>
      <c r="K74" s="284"/>
      <c r="L74" s="284"/>
      <c r="M74" s="284"/>
      <c r="N74" s="284"/>
      <c r="O74" s="284"/>
      <c r="P74" s="287"/>
      <c r="Q74" s="284"/>
      <c r="R74" s="262"/>
      <c r="S74" s="293"/>
      <c r="T74" s="293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4"/>
      <c r="F75" s="284"/>
      <c r="G75" s="284"/>
      <c r="H75" s="284"/>
      <c r="I75" s="284"/>
      <c r="J75" s="284"/>
      <c r="K75" s="284"/>
      <c r="L75" s="284"/>
      <c r="M75" s="284"/>
      <c r="N75" s="284"/>
      <c r="O75" s="284"/>
      <c r="P75" s="287"/>
      <c r="Q75" s="284"/>
      <c r="R75" s="262"/>
      <c r="S75" s="293"/>
      <c r="T75" s="293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4"/>
      <c r="F76" s="284"/>
      <c r="G76" s="284"/>
      <c r="H76" s="284"/>
      <c r="I76" s="284"/>
      <c r="J76" s="284"/>
      <c r="K76" s="284"/>
      <c r="L76" s="284"/>
      <c r="M76" s="284"/>
      <c r="N76" s="284"/>
      <c r="O76" s="284"/>
      <c r="P76" s="287"/>
      <c r="Q76" s="284"/>
      <c r="R76" s="262"/>
      <c r="S76" s="293"/>
      <c r="T76" s="293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4"/>
      <c r="F77" s="284"/>
      <c r="G77" s="284"/>
      <c r="H77" s="284"/>
      <c r="I77" s="284"/>
      <c r="J77" s="284"/>
      <c r="K77" s="284"/>
      <c r="L77" s="284"/>
      <c r="M77" s="284"/>
      <c r="N77" s="284"/>
      <c r="O77" s="284"/>
      <c r="P77" s="287"/>
      <c r="Q77" s="284"/>
      <c r="R77" s="262"/>
      <c r="S77" s="293"/>
      <c r="T77" s="293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4"/>
      <c r="F78" s="284"/>
      <c r="G78" s="284"/>
      <c r="H78" s="284"/>
      <c r="I78" s="284"/>
      <c r="J78" s="284"/>
      <c r="K78" s="284"/>
      <c r="L78" s="284"/>
      <c r="M78" s="284"/>
      <c r="N78" s="284"/>
      <c r="O78" s="284"/>
      <c r="P78" s="287"/>
      <c r="Q78" s="284"/>
      <c r="R78" s="262"/>
      <c r="S78" s="293"/>
      <c r="T78" s="293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4"/>
      <c r="F79" s="284"/>
      <c r="G79" s="284"/>
      <c r="H79" s="284"/>
      <c r="I79" s="284"/>
      <c r="J79" s="284"/>
      <c r="K79" s="284"/>
      <c r="L79" s="284"/>
      <c r="M79" s="284"/>
      <c r="N79" s="284"/>
      <c r="O79" s="284"/>
      <c r="P79" s="287"/>
      <c r="Q79" s="284"/>
      <c r="R79" s="262"/>
      <c r="S79" s="293"/>
      <c r="T79" s="293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4"/>
      <c r="F80" s="284"/>
      <c r="G80" s="284"/>
      <c r="H80" s="284"/>
      <c r="I80" s="284"/>
      <c r="J80" s="284"/>
      <c r="K80" s="284"/>
      <c r="L80" s="284"/>
      <c r="M80" s="284"/>
      <c r="N80" s="284"/>
      <c r="O80" s="284"/>
      <c r="P80" s="287"/>
      <c r="Q80" s="284"/>
      <c r="R80" s="262"/>
      <c r="S80" s="293"/>
      <c r="T80" s="293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4"/>
      <c r="F81" s="284"/>
      <c r="G81" s="284"/>
      <c r="H81" s="284"/>
      <c r="I81" s="284"/>
      <c r="J81" s="284"/>
      <c r="K81" s="284"/>
      <c r="L81" s="284"/>
      <c r="M81" s="284"/>
      <c r="N81" s="284"/>
      <c r="O81" s="284"/>
      <c r="P81" s="287"/>
      <c r="Q81" s="284"/>
      <c r="R81" s="262"/>
      <c r="S81" s="293"/>
      <c r="T81" s="293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4"/>
      <c r="F82" s="284"/>
      <c r="G82" s="284"/>
      <c r="H82" s="284"/>
      <c r="I82" s="284"/>
      <c r="J82" s="284"/>
      <c r="K82" s="284"/>
      <c r="L82" s="284"/>
      <c r="M82" s="284"/>
      <c r="N82" s="284"/>
      <c r="O82" s="284"/>
      <c r="P82" s="287"/>
      <c r="Q82" s="284"/>
      <c r="R82" s="262"/>
      <c r="S82" s="293"/>
      <c r="T82" s="293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4"/>
      <c r="F83" s="284"/>
      <c r="G83" s="284"/>
      <c r="H83" s="284"/>
      <c r="I83" s="284"/>
      <c r="J83" s="284"/>
      <c r="K83" s="284"/>
      <c r="L83" s="284"/>
      <c r="M83" s="284"/>
      <c r="N83" s="284"/>
      <c r="O83" s="284"/>
      <c r="P83" s="287"/>
      <c r="Q83" s="284"/>
      <c r="R83" s="262"/>
      <c r="S83" s="293"/>
      <c r="T83" s="293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4"/>
      <c r="F84" s="284"/>
      <c r="G84" s="284"/>
      <c r="H84" s="284"/>
      <c r="I84" s="284"/>
      <c r="J84" s="284"/>
      <c r="K84" s="284"/>
      <c r="L84" s="284"/>
      <c r="M84" s="284"/>
      <c r="N84" s="284"/>
      <c r="O84" s="284"/>
      <c r="P84" s="287"/>
      <c r="Q84" s="284"/>
      <c r="R84" s="262"/>
      <c r="S84" s="293"/>
      <c r="T84" s="293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4"/>
      <c r="F85" s="284"/>
      <c r="G85" s="284"/>
      <c r="H85" s="284"/>
      <c r="I85" s="284"/>
      <c r="J85" s="284"/>
      <c r="K85" s="284"/>
      <c r="L85" s="284"/>
      <c r="M85" s="284"/>
      <c r="N85" s="284"/>
      <c r="O85" s="284"/>
      <c r="P85" s="287"/>
      <c r="Q85" s="284"/>
      <c r="R85" s="262"/>
      <c r="S85" s="293"/>
      <c r="T85" s="293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4"/>
      <c r="F86" s="284"/>
      <c r="G86" s="284"/>
      <c r="H86" s="284"/>
      <c r="I86" s="284"/>
      <c r="J86" s="284"/>
      <c r="K86" s="284"/>
      <c r="L86" s="284"/>
      <c r="M86" s="284"/>
      <c r="N86" s="284"/>
      <c r="O86" s="284"/>
      <c r="P86" s="287"/>
      <c r="Q86" s="284"/>
      <c r="R86" s="262"/>
      <c r="S86" s="293"/>
      <c r="T86" s="293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4"/>
      <c r="F87" s="284"/>
      <c r="G87" s="284"/>
      <c r="H87" s="284"/>
      <c r="I87" s="284"/>
      <c r="J87" s="284"/>
      <c r="K87" s="284"/>
      <c r="L87" s="284"/>
      <c r="M87" s="284"/>
      <c r="N87" s="284"/>
      <c r="O87" s="284"/>
      <c r="P87" s="287"/>
      <c r="Q87" s="284"/>
      <c r="R87" s="262"/>
      <c r="S87" s="293"/>
      <c r="T87" s="293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4"/>
      <c r="F88" s="284"/>
      <c r="G88" s="284"/>
      <c r="H88" s="284"/>
      <c r="I88" s="284"/>
      <c r="J88" s="284"/>
      <c r="K88" s="284"/>
      <c r="L88" s="284"/>
      <c r="M88" s="284"/>
      <c r="N88" s="284"/>
      <c r="O88" s="284"/>
      <c r="P88" s="287"/>
      <c r="Q88" s="284"/>
      <c r="R88" s="262"/>
      <c r="S88" s="293"/>
      <c r="T88" s="293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4"/>
      <c r="F89" s="284"/>
      <c r="G89" s="284"/>
      <c r="H89" s="284"/>
      <c r="I89" s="284"/>
      <c r="J89" s="284"/>
      <c r="K89" s="284"/>
      <c r="L89" s="284"/>
      <c r="M89" s="284"/>
      <c r="N89" s="284"/>
      <c r="O89" s="284"/>
      <c r="P89" s="287"/>
      <c r="Q89" s="284"/>
      <c r="R89" s="262"/>
      <c r="S89" s="293"/>
      <c r="T89" s="293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4"/>
      <c r="F90" s="284"/>
      <c r="G90" s="284"/>
      <c r="H90" s="284"/>
      <c r="I90" s="284"/>
      <c r="J90" s="284"/>
      <c r="K90" s="284"/>
      <c r="L90" s="284"/>
      <c r="M90" s="284"/>
      <c r="N90" s="284"/>
      <c r="O90" s="284"/>
      <c r="P90" s="287"/>
      <c r="Q90" s="284"/>
      <c r="R90" s="262"/>
      <c r="S90" s="293"/>
      <c r="T90" s="293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4"/>
      <c r="F91" s="284"/>
      <c r="G91" s="284"/>
      <c r="H91" s="284"/>
      <c r="I91" s="284"/>
      <c r="J91" s="284"/>
      <c r="K91" s="284"/>
      <c r="L91" s="284"/>
      <c r="M91" s="284"/>
      <c r="N91" s="284"/>
      <c r="O91" s="284"/>
      <c r="P91" s="287"/>
      <c r="Q91" s="284"/>
      <c r="R91" s="262"/>
      <c r="S91" s="293"/>
      <c r="T91" s="293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4"/>
      <c r="F92" s="284"/>
      <c r="G92" s="284"/>
      <c r="H92" s="284"/>
      <c r="I92" s="284"/>
      <c r="J92" s="284"/>
      <c r="K92" s="284"/>
      <c r="L92" s="284"/>
      <c r="M92" s="284"/>
      <c r="N92" s="284"/>
      <c r="O92" s="284"/>
      <c r="P92" s="287"/>
      <c r="Q92" s="284"/>
      <c r="R92" s="262"/>
      <c r="S92" s="293"/>
      <c r="T92" s="293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4"/>
      <c r="F93" s="284"/>
      <c r="G93" s="284"/>
      <c r="H93" s="284"/>
      <c r="I93" s="284"/>
      <c r="J93" s="284"/>
      <c r="K93" s="284"/>
      <c r="L93" s="284"/>
      <c r="M93" s="284"/>
      <c r="N93" s="284"/>
      <c r="O93" s="284"/>
      <c r="P93" s="287"/>
      <c r="Q93" s="284"/>
      <c r="R93" s="262"/>
      <c r="S93" s="293"/>
      <c r="T93" s="293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4"/>
      <c r="F94" s="284"/>
      <c r="G94" s="284"/>
      <c r="H94" s="284"/>
      <c r="I94" s="284"/>
      <c r="J94" s="284"/>
      <c r="K94" s="284"/>
      <c r="L94" s="284"/>
      <c r="M94" s="284"/>
      <c r="N94" s="284"/>
      <c r="O94" s="284"/>
      <c r="P94" s="287"/>
      <c r="Q94" s="284"/>
      <c r="R94" s="262"/>
      <c r="S94" s="293"/>
      <c r="T94" s="293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4"/>
      <c r="F95" s="284"/>
      <c r="G95" s="284"/>
      <c r="H95" s="284"/>
      <c r="I95" s="284"/>
      <c r="J95" s="284"/>
      <c r="K95" s="284"/>
      <c r="L95" s="284"/>
      <c r="M95" s="284"/>
      <c r="N95" s="284"/>
      <c r="O95" s="284"/>
      <c r="P95" s="287"/>
      <c r="Q95" s="284"/>
      <c r="R95" s="262"/>
      <c r="S95" s="293"/>
      <c r="T95" s="293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4"/>
      <c r="F96" s="284"/>
      <c r="G96" s="284"/>
      <c r="H96" s="284"/>
      <c r="I96" s="284"/>
      <c r="J96" s="284"/>
      <c r="K96" s="284"/>
      <c r="L96" s="284"/>
      <c r="M96" s="284"/>
      <c r="N96" s="284"/>
      <c r="O96" s="284"/>
      <c r="P96" s="287"/>
      <c r="Q96" s="284"/>
      <c r="R96" s="262"/>
      <c r="S96" s="293"/>
      <c r="T96" s="293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4"/>
      <c r="F97" s="284"/>
      <c r="G97" s="284"/>
      <c r="H97" s="284"/>
      <c r="I97" s="284"/>
      <c r="J97" s="284"/>
      <c r="K97" s="284"/>
      <c r="L97" s="284"/>
      <c r="M97" s="284"/>
      <c r="N97" s="284"/>
      <c r="O97" s="284"/>
      <c r="P97" s="287"/>
      <c r="Q97" s="284"/>
      <c r="R97" s="262"/>
      <c r="S97" s="293"/>
      <c r="T97" s="293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4"/>
      <c r="F98" s="284"/>
      <c r="G98" s="284"/>
      <c r="H98" s="284"/>
      <c r="I98" s="284"/>
      <c r="J98" s="284"/>
      <c r="K98" s="284"/>
      <c r="L98" s="284"/>
      <c r="M98" s="284"/>
      <c r="N98" s="284"/>
      <c r="O98" s="284"/>
      <c r="P98" s="287"/>
      <c r="Q98" s="284"/>
      <c r="R98" s="262"/>
      <c r="S98" s="293"/>
      <c r="T98" s="293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4"/>
      <c r="F99" s="284"/>
      <c r="G99" s="284"/>
      <c r="H99" s="284"/>
      <c r="I99" s="284"/>
      <c r="J99" s="284"/>
      <c r="K99" s="284"/>
      <c r="L99" s="284"/>
      <c r="M99" s="284"/>
      <c r="N99" s="284"/>
      <c r="O99" s="284"/>
      <c r="P99" s="287"/>
      <c r="Q99" s="284"/>
      <c r="R99" s="262"/>
      <c r="S99" s="293"/>
      <c r="T99" s="293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4"/>
      <c r="F100" s="284"/>
      <c r="G100" s="284"/>
      <c r="H100" s="284"/>
      <c r="I100" s="284"/>
      <c r="J100" s="284"/>
      <c r="K100" s="284"/>
      <c r="L100" s="284"/>
      <c r="M100" s="284"/>
      <c r="N100" s="284"/>
      <c r="O100" s="284"/>
      <c r="P100" s="287"/>
      <c r="Q100" s="284"/>
      <c r="R100" s="262"/>
      <c r="S100" s="293"/>
      <c r="T100" s="293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4"/>
      <c r="F101" s="284"/>
      <c r="G101" s="284"/>
      <c r="H101" s="284"/>
      <c r="I101" s="284"/>
      <c r="J101" s="284"/>
      <c r="K101" s="284"/>
      <c r="L101" s="284"/>
      <c r="M101" s="284"/>
      <c r="N101" s="284"/>
      <c r="O101" s="284"/>
      <c r="P101" s="287"/>
      <c r="Q101" s="284"/>
      <c r="R101" s="262"/>
      <c r="S101" s="293"/>
      <c r="T101" s="293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4"/>
      <c r="F102" s="284"/>
      <c r="G102" s="284"/>
      <c r="H102" s="284"/>
      <c r="I102" s="284"/>
      <c r="J102" s="284"/>
      <c r="K102" s="284"/>
      <c r="L102" s="284"/>
      <c r="M102" s="284"/>
      <c r="N102" s="284"/>
      <c r="O102" s="284"/>
      <c r="P102" s="287"/>
      <c r="Q102" s="284"/>
      <c r="R102" s="262"/>
      <c r="S102" s="293"/>
      <c r="T102" s="293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4"/>
      <c r="F103" s="284"/>
      <c r="G103" s="284"/>
      <c r="H103" s="284"/>
      <c r="I103" s="284"/>
      <c r="J103" s="284"/>
      <c r="K103" s="284"/>
      <c r="L103" s="284"/>
      <c r="M103" s="284"/>
      <c r="N103" s="284"/>
      <c r="O103" s="284"/>
      <c r="P103" s="287"/>
      <c r="Q103" s="284"/>
      <c r="R103" s="262"/>
      <c r="S103" s="293"/>
      <c r="T103" s="293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4"/>
      <c r="F104" s="284"/>
      <c r="G104" s="284"/>
      <c r="H104" s="284"/>
      <c r="I104" s="284"/>
      <c r="J104" s="284"/>
      <c r="K104" s="284"/>
      <c r="L104" s="284"/>
      <c r="M104" s="284"/>
      <c r="N104" s="284"/>
      <c r="O104" s="284"/>
      <c r="P104" s="287"/>
      <c r="Q104" s="284"/>
      <c r="R104" s="262"/>
      <c r="S104" s="293"/>
      <c r="T104" s="293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4"/>
      <c r="F105" s="284"/>
      <c r="G105" s="284"/>
      <c r="H105" s="284"/>
      <c r="I105" s="284"/>
      <c r="J105" s="284"/>
      <c r="K105" s="284"/>
      <c r="L105" s="284"/>
      <c r="M105" s="284"/>
      <c r="N105" s="284"/>
      <c r="O105" s="284"/>
      <c r="P105" s="287"/>
      <c r="Q105" s="284"/>
      <c r="R105" s="262"/>
      <c r="S105" s="293"/>
      <c r="T105" s="293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4"/>
      <c r="F106" s="284"/>
      <c r="G106" s="284"/>
      <c r="H106" s="284"/>
      <c r="I106" s="284"/>
      <c r="J106" s="284"/>
      <c r="K106" s="284"/>
      <c r="L106" s="284"/>
      <c r="M106" s="284"/>
      <c r="N106" s="284"/>
      <c r="O106" s="284"/>
      <c r="P106" s="287"/>
      <c r="Q106" s="284"/>
      <c r="R106" s="262"/>
      <c r="S106" s="293"/>
      <c r="T106" s="293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4"/>
      <c r="F107" s="284"/>
      <c r="G107" s="284"/>
      <c r="H107" s="284"/>
      <c r="I107" s="284"/>
      <c r="J107" s="284"/>
      <c r="K107" s="284"/>
      <c r="L107" s="284"/>
      <c r="M107" s="284"/>
      <c r="N107" s="284"/>
      <c r="O107" s="284"/>
      <c r="P107" s="287"/>
      <c r="Q107" s="284"/>
      <c r="R107" s="262"/>
      <c r="S107" s="293"/>
      <c r="T107" s="293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4"/>
      <c r="F108" s="284"/>
      <c r="G108" s="284"/>
      <c r="H108" s="284"/>
      <c r="I108" s="284"/>
      <c r="J108" s="284"/>
      <c r="K108" s="284"/>
      <c r="L108" s="284"/>
      <c r="M108" s="284"/>
      <c r="N108" s="284"/>
      <c r="O108" s="284"/>
      <c r="P108" s="287"/>
      <c r="Q108" s="284"/>
      <c r="R108" s="262"/>
      <c r="S108" s="293"/>
      <c r="T108" s="293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4"/>
      <c r="F109" s="284"/>
      <c r="G109" s="284"/>
      <c r="H109" s="284"/>
      <c r="I109" s="284"/>
      <c r="J109" s="284"/>
      <c r="K109" s="284"/>
      <c r="L109" s="284"/>
      <c r="M109" s="284"/>
      <c r="N109" s="284"/>
      <c r="O109" s="284"/>
      <c r="P109" s="287"/>
      <c r="Q109" s="284"/>
      <c r="R109" s="262"/>
      <c r="S109" s="293"/>
      <c r="T109" s="293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4"/>
      <c r="F110" s="284"/>
      <c r="G110" s="284"/>
      <c r="H110" s="284"/>
      <c r="I110" s="284"/>
      <c r="J110" s="284"/>
      <c r="K110" s="284"/>
      <c r="L110" s="284"/>
      <c r="M110" s="284"/>
      <c r="N110" s="284"/>
      <c r="O110" s="284"/>
      <c r="P110" s="287"/>
      <c r="Q110" s="284"/>
      <c r="R110" s="262"/>
      <c r="S110" s="293"/>
      <c r="T110" s="293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4"/>
      <c r="F111" s="284"/>
      <c r="G111" s="284"/>
      <c r="H111" s="284"/>
      <c r="I111" s="284"/>
      <c r="J111" s="284"/>
      <c r="K111" s="284"/>
      <c r="L111" s="284"/>
      <c r="M111" s="284"/>
      <c r="N111" s="284"/>
      <c r="O111" s="284"/>
      <c r="P111" s="287"/>
      <c r="Q111" s="284"/>
      <c r="R111" s="262"/>
      <c r="S111" s="293"/>
      <c r="T111" s="293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4"/>
      <c r="F112" s="284"/>
      <c r="G112" s="284"/>
      <c r="H112" s="284"/>
      <c r="I112" s="284"/>
      <c r="J112" s="284"/>
      <c r="K112" s="284"/>
      <c r="L112" s="284"/>
      <c r="M112" s="284"/>
      <c r="N112" s="284"/>
      <c r="O112" s="284"/>
      <c r="P112" s="287"/>
      <c r="Q112" s="284"/>
      <c r="R112" s="262"/>
      <c r="S112" s="293"/>
      <c r="T112" s="293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4"/>
      <c r="F113" s="284"/>
      <c r="G113" s="284"/>
      <c r="H113" s="284"/>
      <c r="I113" s="284"/>
      <c r="J113" s="284"/>
      <c r="K113" s="284"/>
      <c r="L113" s="284"/>
      <c r="M113" s="284"/>
      <c r="N113" s="284"/>
      <c r="O113" s="284"/>
      <c r="P113" s="287"/>
      <c r="Q113" s="284"/>
      <c r="R113" s="262"/>
      <c r="S113" s="293"/>
      <c r="T113" s="293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4"/>
      <c r="F114" s="284"/>
      <c r="G114" s="284"/>
      <c r="H114" s="284"/>
      <c r="I114" s="284"/>
      <c r="J114" s="284"/>
      <c r="K114" s="284"/>
      <c r="L114" s="284"/>
      <c r="M114" s="284"/>
      <c r="N114" s="284"/>
      <c r="O114" s="284"/>
      <c r="P114" s="287"/>
      <c r="Q114" s="284"/>
      <c r="R114" s="262"/>
      <c r="S114" s="293"/>
      <c r="T114" s="293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4"/>
      <c r="F115" s="284"/>
      <c r="G115" s="284"/>
      <c r="H115" s="284"/>
      <c r="I115" s="284"/>
      <c r="J115" s="284"/>
      <c r="K115" s="284"/>
      <c r="L115" s="284"/>
      <c r="M115" s="284"/>
      <c r="N115" s="284"/>
      <c r="O115" s="284"/>
      <c r="P115" s="287"/>
      <c r="Q115" s="284"/>
      <c r="R115" s="262"/>
      <c r="S115" s="293"/>
      <c r="T115" s="293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4"/>
      <c r="F116" s="284"/>
      <c r="G116" s="284"/>
      <c r="H116" s="284"/>
      <c r="I116" s="284"/>
      <c r="J116" s="284"/>
      <c r="K116" s="284"/>
      <c r="L116" s="284"/>
      <c r="M116" s="284"/>
      <c r="N116" s="284"/>
      <c r="O116" s="284"/>
      <c r="P116" s="287"/>
      <c r="Q116" s="284"/>
      <c r="R116" s="262"/>
      <c r="S116" s="293"/>
      <c r="T116" s="293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4"/>
      <c r="F117" s="284"/>
      <c r="G117" s="284"/>
      <c r="H117" s="284"/>
      <c r="I117" s="284"/>
      <c r="J117" s="284"/>
      <c r="K117" s="284"/>
      <c r="L117" s="284"/>
      <c r="M117" s="284"/>
      <c r="N117" s="284"/>
      <c r="O117" s="284"/>
      <c r="P117" s="287"/>
      <c r="Q117" s="284"/>
      <c r="R117" s="262"/>
      <c r="S117" s="293"/>
      <c r="T117" s="293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4"/>
      <c r="F118" s="284"/>
      <c r="G118" s="284"/>
      <c r="H118" s="284"/>
      <c r="I118" s="284"/>
      <c r="J118" s="284"/>
      <c r="K118" s="284"/>
      <c r="L118" s="284"/>
      <c r="M118" s="284"/>
      <c r="N118" s="284"/>
      <c r="O118" s="284"/>
      <c r="P118" s="287"/>
      <c r="Q118" s="284"/>
      <c r="R118" s="262"/>
      <c r="S118" s="293"/>
      <c r="T118" s="293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4"/>
      <c r="F119" s="284"/>
      <c r="G119" s="284"/>
      <c r="H119" s="284"/>
      <c r="I119" s="284"/>
      <c r="J119" s="284"/>
      <c r="K119" s="284"/>
      <c r="L119" s="284"/>
      <c r="M119" s="284"/>
      <c r="N119" s="284"/>
      <c r="O119" s="284"/>
      <c r="P119" s="287"/>
      <c r="Q119" s="284"/>
      <c r="R119" s="262"/>
      <c r="S119" s="293"/>
      <c r="T119" s="293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4"/>
      <c r="F120" s="284"/>
      <c r="G120" s="284"/>
      <c r="H120" s="284"/>
      <c r="I120" s="284"/>
      <c r="J120" s="284"/>
      <c r="K120" s="284"/>
      <c r="L120" s="284"/>
      <c r="M120" s="284"/>
      <c r="N120" s="284"/>
      <c r="O120" s="284"/>
      <c r="P120" s="287"/>
      <c r="Q120" s="284"/>
      <c r="R120" s="262"/>
      <c r="S120" s="293"/>
      <c r="T120" s="293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4"/>
      <c r="F121" s="284"/>
      <c r="G121" s="284"/>
      <c r="H121" s="284"/>
      <c r="I121" s="284"/>
      <c r="J121" s="284"/>
      <c r="K121" s="284"/>
      <c r="L121" s="284"/>
      <c r="M121" s="284"/>
      <c r="N121" s="284"/>
      <c r="O121" s="284"/>
      <c r="P121" s="287"/>
      <c r="Q121" s="284"/>
      <c r="R121" s="262"/>
      <c r="S121" s="293"/>
      <c r="T121" s="293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4"/>
      <c r="F122" s="284"/>
      <c r="G122" s="284"/>
      <c r="H122" s="284"/>
      <c r="I122" s="284"/>
      <c r="J122" s="284"/>
      <c r="K122" s="284"/>
      <c r="L122" s="284"/>
      <c r="M122" s="284"/>
      <c r="N122" s="284"/>
      <c r="O122" s="284"/>
      <c r="P122" s="287"/>
      <c r="Q122" s="284"/>
      <c r="R122" s="262"/>
      <c r="S122" s="293"/>
      <c r="T122" s="293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4"/>
      <c r="F123" s="284"/>
      <c r="G123" s="284"/>
      <c r="H123" s="284"/>
      <c r="I123" s="284"/>
      <c r="J123" s="284"/>
      <c r="K123" s="284"/>
      <c r="L123" s="284"/>
      <c r="M123" s="284"/>
      <c r="N123" s="284"/>
      <c r="O123" s="284"/>
      <c r="P123" s="287"/>
      <c r="Q123" s="284"/>
      <c r="R123" s="262"/>
      <c r="S123" s="293"/>
      <c r="T123" s="293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4"/>
      <c r="F124" s="284"/>
      <c r="G124" s="284"/>
      <c r="H124" s="284"/>
      <c r="I124" s="284"/>
      <c r="J124" s="284"/>
      <c r="K124" s="284"/>
      <c r="L124" s="284"/>
      <c r="M124" s="284"/>
      <c r="N124" s="284"/>
      <c r="O124" s="284"/>
      <c r="P124" s="287"/>
      <c r="Q124" s="284"/>
      <c r="R124" s="262"/>
      <c r="S124" s="293"/>
      <c r="T124" s="293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4"/>
      <c r="F125" s="284"/>
      <c r="G125" s="284"/>
      <c r="H125" s="284"/>
      <c r="I125" s="284"/>
      <c r="J125" s="284"/>
      <c r="K125" s="284"/>
      <c r="L125" s="284"/>
      <c r="M125" s="284"/>
      <c r="N125" s="284"/>
      <c r="O125" s="284"/>
      <c r="P125" s="287"/>
      <c r="Q125" s="284"/>
      <c r="R125" s="262"/>
      <c r="S125" s="293"/>
      <c r="T125" s="293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4"/>
      <c r="F126" s="284"/>
      <c r="G126" s="284"/>
      <c r="H126" s="284"/>
      <c r="I126" s="284"/>
      <c r="J126" s="284"/>
      <c r="K126" s="284"/>
      <c r="L126" s="284"/>
      <c r="M126" s="284"/>
      <c r="N126" s="284"/>
      <c r="O126" s="284"/>
      <c r="P126" s="287"/>
      <c r="Q126" s="284"/>
      <c r="R126" s="262"/>
      <c r="S126" s="293"/>
      <c r="T126" s="293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4"/>
      <c r="F127" s="284"/>
      <c r="G127" s="284"/>
      <c r="H127" s="284"/>
      <c r="I127" s="284"/>
      <c r="J127" s="284"/>
      <c r="K127" s="284"/>
      <c r="L127" s="284"/>
      <c r="M127" s="284"/>
      <c r="N127" s="284"/>
      <c r="O127" s="284"/>
      <c r="P127" s="287"/>
      <c r="Q127" s="284"/>
      <c r="R127" s="262"/>
      <c r="S127" s="293"/>
      <c r="T127" s="293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4"/>
      <c r="F128" s="284"/>
      <c r="G128" s="284"/>
      <c r="H128" s="284"/>
      <c r="I128" s="284"/>
      <c r="J128" s="284"/>
      <c r="K128" s="284"/>
      <c r="L128" s="284"/>
      <c r="M128" s="284"/>
      <c r="N128" s="284"/>
      <c r="O128" s="284"/>
      <c r="P128" s="287"/>
      <c r="Q128" s="284"/>
      <c r="R128" s="262"/>
      <c r="S128" s="293"/>
      <c r="T128" s="293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4"/>
      <c r="F129" s="284"/>
      <c r="G129" s="284"/>
      <c r="H129" s="284"/>
      <c r="I129" s="284"/>
      <c r="J129" s="284"/>
      <c r="K129" s="284"/>
      <c r="L129" s="284"/>
      <c r="M129" s="284"/>
      <c r="N129" s="284"/>
      <c r="O129" s="284"/>
      <c r="P129" s="287"/>
      <c r="Q129" s="284"/>
      <c r="R129" s="262"/>
      <c r="S129" s="293"/>
      <c r="T129" s="293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4"/>
      <c r="F130" s="284"/>
      <c r="G130" s="284"/>
      <c r="H130" s="284"/>
      <c r="I130" s="284"/>
      <c r="J130" s="284"/>
      <c r="K130" s="284"/>
      <c r="L130" s="284"/>
      <c r="M130" s="284"/>
      <c r="N130" s="284"/>
      <c r="O130" s="284"/>
      <c r="P130" s="287"/>
      <c r="Q130" s="284"/>
      <c r="R130" s="262"/>
      <c r="S130" s="293"/>
      <c r="T130" s="293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4"/>
      <c r="F131" s="284"/>
      <c r="G131" s="284"/>
      <c r="H131" s="284"/>
      <c r="I131" s="284"/>
      <c r="J131" s="284"/>
      <c r="K131" s="284"/>
      <c r="L131" s="284"/>
      <c r="M131" s="284"/>
      <c r="N131" s="284"/>
      <c r="O131" s="284"/>
      <c r="P131" s="287"/>
      <c r="Q131" s="284"/>
      <c r="R131" s="262"/>
      <c r="S131" s="293"/>
      <c r="T131" s="293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4"/>
      <c r="F132" s="284"/>
      <c r="G132" s="284"/>
      <c r="H132" s="284"/>
      <c r="I132" s="284"/>
      <c r="J132" s="284"/>
      <c r="K132" s="284"/>
      <c r="L132" s="284"/>
      <c r="M132" s="284"/>
      <c r="N132" s="284"/>
      <c r="O132" s="284"/>
      <c r="P132" s="287"/>
      <c r="Q132" s="284"/>
      <c r="R132" s="262"/>
      <c r="S132" s="293"/>
      <c r="T132" s="293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4"/>
      <c r="F133" s="284"/>
      <c r="G133" s="284"/>
      <c r="H133" s="284"/>
      <c r="I133" s="284"/>
      <c r="J133" s="284"/>
      <c r="K133" s="284"/>
      <c r="L133" s="284"/>
      <c r="M133" s="284"/>
      <c r="N133" s="284"/>
      <c r="O133" s="284"/>
      <c r="P133" s="287"/>
      <c r="Q133" s="284"/>
      <c r="R133" s="262"/>
      <c r="S133" s="293"/>
      <c r="T133" s="293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4"/>
      <c r="F134" s="284"/>
      <c r="G134" s="284"/>
      <c r="H134" s="284"/>
      <c r="I134" s="284"/>
      <c r="J134" s="284"/>
      <c r="K134" s="284"/>
      <c r="L134" s="284"/>
      <c r="M134" s="284"/>
      <c r="N134" s="284"/>
      <c r="O134" s="284"/>
      <c r="P134" s="287"/>
      <c r="Q134" s="284"/>
      <c r="R134" s="262"/>
      <c r="S134" s="293"/>
      <c r="T134" s="293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4"/>
      <c r="F135" s="284"/>
      <c r="G135" s="284"/>
      <c r="H135" s="284"/>
      <c r="I135" s="284"/>
      <c r="J135" s="284"/>
      <c r="K135" s="284"/>
      <c r="L135" s="284"/>
      <c r="M135" s="284"/>
      <c r="N135" s="284"/>
      <c r="O135" s="284"/>
      <c r="P135" s="287"/>
      <c r="Q135" s="284"/>
      <c r="R135" s="262"/>
      <c r="S135" s="293"/>
      <c r="T135" s="293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4"/>
      <c r="F136" s="284"/>
      <c r="G136" s="284"/>
      <c r="H136" s="284"/>
      <c r="I136" s="284"/>
      <c r="J136" s="284"/>
      <c r="K136" s="284"/>
      <c r="L136" s="284"/>
      <c r="M136" s="284"/>
      <c r="N136" s="284"/>
      <c r="O136" s="284"/>
      <c r="P136" s="287"/>
      <c r="Q136" s="284"/>
      <c r="R136" s="262"/>
      <c r="S136" s="293"/>
      <c r="T136" s="293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4"/>
      <c r="F137" s="284"/>
      <c r="G137" s="284"/>
      <c r="H137" s="284"/>
      <c r="I137" s="284"/>
      <c r="J137" s="284"/>
      <c r="K137" s="284"/>
      <c r="L137" s="284"/>
      <c r="M137" s="284"/>
      <c r="N137" s="284"/>
      <c r="O137" s="284"/>
      <c r="P137" s="287"/>
      <c r="Q137" s="284"/>
      <c r="R137" s="262"/>
      <c r="S137" s="293"/>
      <c r="T137" s="293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4"/>
      <c r="F138" s="284"/>
      <c r="G138" s="284"/>
      <c r="H138" s="284"/>
      <c r="I138" s="284"/>
      <c r="J138" s="284"/>
      <c r="K138" s="284"/>
      <c r="L138" s="284"/>
      <c r="M138" s="284"/>
      <c r="N138" s="284"/>
      <c r="O138" s="284"/>
      <c r="P138" s="287"/>
      <c r="Q138" s="284"/>
      <c r="R138" s="262"/>
      <c r="S138" s="293"/>
      <c r="T138" s="293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4"/>
      <c r="F139" s="284"/>
      <c r="G139" s="284"/>
      <c r="H139" s="284"/>
      <c r="I139" s="284"/>
      <c r="J139" s="284"/>
      <c r="K139" s="284"/>
      <c r="L139" s="284"/>
      <c r="M139" s="284"/>
      <c r="N139" s="284"/>
      <c r="O139" s="284"/>
      <c r="P139" s="287"/>
      <c r="Q139" s="284"/>
      <c r="R139" s="262"/>
      <c r="S139" s="293"/>
      <c r="T139" s="293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4"/>
      <c r="F140" s="284"/>
      <c r="G140" s="284"/>
      <c r="H140" s="284"/>
      <c r="I140" s="284"/>
      <c r="J140" s="284"/>
      <c r="K140" s="284"/>
      <c r="L140" s="284"/>
      <c r="M140" s="284"/>
      <c r="N140" s="284"/>
      <c r="O140" s="284"/>
      <c r="P140" s="287"/>
      <c r="Q140" s="284"/>
      <c r="R140" s="262"/>
      <c r="S140" s="293"/>
      <c r="T140" s="293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4"/>
      <c r="F141" s="284"/>
      <c r="G141" s="284"/>
      <c r="H141" s="284"/>
      <c r="I141" s="284"/>
      <c r="J141" s="284"/>
      <c r="K141" s="284"/>
      <c r="L141" s="284"/>
      <c r="M141" s="284"/>
      <c r="N141" s="284"/>
      <c r="O141" s="284"/>
      <c r="P141" s="287"/>
      <c r="Q141" s="284"/>
      <c r="R141" s="262"/>
      <c r="S141" s="293"/>
      <c r="T141" s="293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4"/>
      <c r="F142" s="284"/>
      <c r="G142" s="284"/>
      <c r="H142" s="284"/>
      <c r="I142" s="284"/>
      <c r="J142" s="284"/>
      <c r="K142" s="284"/>
      <c r="L142" s="284"/>
      <c r="M142" s="284"/>
      <c r="N142" s="284"/>
      <c r="O142" s="284"/>
      <c r="P142" s="287"/>
      <c r="Q142" s="284"/>
      <c r="R142" s="262"/>
      <c r="S142" s="293"/>
      <c r="T142" s="293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4"/>
      <c r="F143" s="284"/>
      <c r="G143" s="284"/>
      <c r="H143" s="284"/>
      <c r="I143" s="284"/>
      <c r="J143" s="284"/>
      <c r="K143" s="284"/>
      <c r="L143" s="284"/>
      <c r="M143" s="284"/>
      <c r="N143" s="284"/>
      <c r="O143" s="284"/>
      <c r="P143" s="287"/>
      <c r="Q143" s="284"/>
      <c r="R143" s="262"/>
      <c r="S143" s="293"/>
      <c r="T143" s="293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4"/>
      <c r="F144" s="284"/>
      <c r="G144" s="284"/>
      <c r="H144" s="284"/>
      <c r="I144" s="284"/>
      <c r="J144" s="284"/>
      <c r="K144" s="284"/>
      <c r="L144" s="284"/>
      <c r="M144" s="284"/>
      <c r="N144" s="284"/>
      <c r="O144" s="284"/>
      <c r="P144" s="287"/>
      <c r="Q144" s="284"/>
      <c r="R144" s="262"/>
      <c r="S144" s="293"/>
      <c r="T144" s="293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4"/>
      <c r="F145" s="284"/>
      <c r="G145" s="284"/>
      <c r="H145" s="284"/>
      <c r="I145" s="284"/>
      <c r="J145" s="284"/>
      <c r="K145" s="284"/>
      <c r="L145" s="284"/>
      <c r="M145" s="284"/>
      <c r="N145" s="284"/>
      <c r="O145" s="284"/>
      <c r="P145" s="287"/>
      <c r="Q145" s="284"/>
      <c r="R145" s="262"/>
      <c r="S145" s="293"/>
      <c r="T145" s="293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4"/>
      <c r="P146" s="287"/>
      <c r="Q146" s="284"/>
      <c r="R146" s="262"/>
      <c r="S146" s="293"/>
      <c r="T146" s="293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4"/>
      <c r="F147" s="284"/>
      <c r="G147" s="284"/>
      <c r="H147" s="284"/>
      <c r="I147" s="284"/>
      <c r="J147" s="284"/>
      <c r="K147" s="284"/>
      <c r="L147" s="284"/>
      <c r="M147" s="284"/>
      <c r="N147" s="284"/>
      <c r="O147" s="284"/>
      <c r="P147" s="287"/>
      <c r="Q147" s="284"/>
      <c r="R147" s="262"/>
      <c r="S147" s="293"/>
      <c r="T147" s="293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4"/>
      <c r="F148" s="284"/>
      <c r="G148" s="284"/>
      <c r="H148" s="284"/>
      <c r="I148" s="284"/>
      <c r="J148" s="284"/>
      <c r="K148" s="284"/>
      <c r="L148" s="284"/>
      <c r="M148" s="284"/>
      <c r="N148" s="284"/>
      <c r="O148" s="284"/>
      <c r="P148" s="287"/>
      <c r="Q148" s="284"/>
      <c r="R148" s="262"/>
      <c r="S148" s="293"/>
      <c r="T148" s="293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4"/>
      <c r="F149" s="284"/>
      <c r="G149" s="284"/>
      <c r="H149" s="284"/>
      <c r="I149" s="284"/>
      <c r="J149" s="284"/>
      <c r="K149" s="284"/>
      <c r="L149" s="284"/>
      <c r="M149" s="284"/>
      <c r="N149" s="284"/>
      <c r="O149" s="284"/>
      <c r="P149" s="287"/>
      <c r="Q149" s="284"/>
      <c r="R149" s="262"/>
      <c r="S149" s="293"/>
      <c r="T149" s="293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4"/>
      <c r="F150" s="284"/>
      <c r="G150" s="284"/>
      <c r="H150" s="284"/>
      <c r="I150" s="284"/>
      <c r="J150" s="284"/>
      <c r="K150" s="284"/>
      <c r="L150" s="284"/>
      <c r="M150" s="284"/>
      <c r="N150" s="284"/>
      <c r="O150" s="284"/>
      <c r="P150" s="287"/>
      <c r="Q150" s="284"/>
      <c r="R150" s="262"/>
      <c r="S150" s="293"/>
      <c r="T150" s="293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4"/>
      <c r="F151" s="284"/>
      <c r="G151" s="284"/>
      <c r="H151" s="284"/>
      <c r="I151" s="284"/>
      <c r="J151" s="284"/>
      <c r="K151" s="284"/>
      <c r="L151" s="284"/>
      <c r="M151" s="284"/>
      <c r="N151" s="284"/>
      <c r="O151" s="284"/>
      <c r="P151" s="287"/>
      <c r="Q151" s="284"/>
      <c r="R151" s="262"/>
      <c r="S151" s="293"/>
      <c r="T151" s="293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4"/>
      <c r="F152" s="284"/>
      <c r="G152" s="284"/>
      <c r="H152" s="284"/>
      <c r="I152" s="284"/>
      <c r="J152" s="284"/>
      <c r="K152" s="284"/>
      <c r="L152" s="284"/>
      <c r="M152" s="284"/>
      <c r="N152" s="284"/>
      <c r="O152" s="284"/>
      <c r="P152" s="287"/>
      <c r="Q152" s="284"/>
      <c r="R152" s="262"/>
      <c r="S152" s="293"/>
      <c r="T152" s="293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4"/>
      <c r="F153" s="284"/>
      <c r="G153" s="284"/>
      <c r="H153" s="284"/>
      <c r="I153" s="284"/>
      <c r="J153" s="284"/>
      <c r="K153" s="284"/>
      <c r="L153" s="284"/>
      <c r="M153" s="284"/>
      <c r="N153" s="284"/>
      <c r="O153" s="284"/>
      <c r="P153" s="287"/>
      <c r="Q153" s="284"/>
      <c r="R153" s="262"/>
      <c r="S153" s="293"/>
      <c r="T153" s="293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4"/>
      <c r="F154" s="284"/>
      <c r="G154" s="284"/>
      <c r="H154" s="284"/>
      <c r="I154" s="284"/>
      <c r="J154" s="284"/>
      <c r="K154" s="284"/>
      <c r="L154" s="284"/>
      <c r="M154" s="284"/>
      <c r="N154" s="284"/>
      <c r="O154" s="284"/>
      <c r="P154" s="287"/>
      <c r="Q154" s="284"/>
      <c r="R154" s="262"/>
      <c r="S154" s="293"/>
      <c r="T154" s="293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4"/>
      <c r="F155" s="284"/>
      <c r="G155" s="284"/>
      <c r="H155" s="284"/>
      <c r="I155" s="284"/>
      <c r="J155" s="284"/>
      <c r="K155" s="284"/>
      <c r="L155" s="284"/>
      <c r="M155" s="284"/>
      <c r="N155" s="284"/>
      <c r="O155" s="284"/>
      <c r="P155" s="287"/>
      <c r="Q155" s="284"/>
      <c r="R155" s="262"/>
      <c r="S155" s="293"/>
      <c r="T155" s="293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4"/>
      <c r="F156" s="284"/>
      <c r="G156" s="284"/>
      <c r="H156" s="284"/>
      <c r="I156" s="284"/>
      <c r="J156" s="284"/>
      <c r="K156" s="284"/>
      <c r="L156" s="284"/>
      <c r="M156" s="284"/>
      <c r="N156" s="284"/>
      <c r="O156" s="284"/>
      <c r="P156" s="287"/>
      <c r="Q156" s="284"/>
      <c r="R156" s="262"/>
      <c r="S156" s="293"/>
      <c r="T156" s="293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4"/>
      <c r="F157" s="284"/>
      <c r="G157" s="284"/>
      <c r="H157" s="284"/>
      <c r="I157" s="284"/>
      <c r="J157" s="284"/>
      <c r="K157" s="284"/>
      <c r="L157" s="284"/>
      <c r="M157" s="284"/>
      <c r="N157" s="284"/>
      <c r="O157" s="284"/>
      <c r="P157" s="287"/>
      <c r="Q157" s="284"/>
      <c r="R157" s="262"/>
      <c r="S157" s="293"/>
      <c r="T157" s="293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4"/>
      <c r="F158" s="284"/>
      <c r="G158" s="284"/>
      <c r="H158" s="284"/>
      <c r="I158" s="284"/>
      <c r="J158" s="284"/>
      <c r="K158" s="284"/>
      <c r="L158" s="284"/>
      <c r="M158" s="284"/>
      <c r="N158" s="284"/>
      <c r="O158" s="284"/>
      <c r="P158" s="287"/>
      <c r="Q158" s="284"/>
      <c r="R158" s="262"/>
      <c r="S158" s="293"/>
      <c r="T158" s="293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4"/>
      <c r="F159" s="284"/>
      <c r="G159" s="284"/>
      <c r="H159" s="284"/>
      <c r="I159" s="284"/>
      <c r="J159" s="284"/>
      <c r="K159" s="284"/>
      <c r="L159" s="284"/>
      <c r="M159" s="284"/>
      <c r="N159" s="284"/>
      <c r="O159" s="284"/>
      <c r="P159" s="287"/>
      <c r="Q159" s="284"/>
      <c r="R159" s="262"/>
      <c r="S159" s="293"/>
      <c r="T159" s="293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4"/>
      <c r="F160" s="284"/>
      <c r="G160" s="284"/>
      <c r="H160" s="284"/>
      <c r="I160" s="284"/>
      <c r="J160" s="284"/>
      <c r="K160" s="284"/>
      <c r="L160" s="284"/>
      <c r="M160" s="284"/>
      <c r="N160" s="284"/>
      <c r="O160" s="284"/>
      <c r="P160" s="287"/>
      <c r="Q160" s="284"/>
      <c r="R160" s="262"/>
      <c r="S160" s="293"/>
      <c r="T160" s="293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4"/>
      <c r="F161" s="284"/>
      <c r="G161" s="284"/>
      <c r="H161" s="284"/>
      <c r="I161" s="284"/>
      <c r="J161" s="284"/>
      <c r="K161" s="284"/>
      <c r="L161" s="284"/>
      <c r="M161" s="284"/>
      <c r="N161" s="284"/>
      <c r="O161" s="284"/>
      <c r="P161" s="287"/>
      <c r="Q161" s="284"/>
      <c r="R161" s="262"/>
      <c r="S161" s="293"/>
      <c r="T161" s="293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4"/>
      <c r="F162" s="284"/>
      <c r="G162" s="284"/>
      <c r="H162" s="284"/>
      <c r="I162" s="284"/>
      <c r="J162" s="284"/>
      <c r="K162" s="284"/>
      <c r="L162" s="284"/>
      <c r="M162" s="284"/>
      <c r="N162" s="284"/>
      <c r="O162" s="284"/>
      <c r="P162" s="287"/>
      <c r="Q162" s="284"/>
      <c r="R162" s="262"/>
      <c r="S162" s="293"/>
      <c r="T162" s="293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4"/>
      <c r="F163" s="284"/>
      <c r="G163" s="284"/>
      <c r="H163" s="284"/>
      <c r="I163" s="284"/>
      <c r="J163" s="284"/>
      <c r="K163" s="284"/>
      <c r="L163" s="284"/>
      <c r="M163" s="284"/>
      <c r="N163" s="284"/>
      <c r="O163" s="284"/>
      <c r="P163" s="287"/>
      <c r="Q163" s="284"/>
      <c r="R163" s="262"/>
      <c r="S163" s="293"/>
      <c r="T163" s="293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4"/>
      <c r="F164" s="284"/>
      <c r="G164" s="284"/>
      <c r="H164" s="284"/>
      <c r="I164" s="284"/>
      <c r="J164" s="284"/>
      <c r="K164" s="284"/>
      <c r="L164" s="284"/>
      <c r="M164" s="284"/>
      <c r="N164" s="284"/>
      <c r="O164" s="284"/>
      <c r="P164" s="287"/>
      <c r="Q164" s="284"/>
      <c r="R164" s="262"/>
      <c r="S164" s="293"/>
      <c r="T164" s="293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4"/>
      <c r="F165" s="284"/>
      <c r="G165" s="284"/>
      <c r="H165" s="284"/>
      <c r="I165" s="284"/>
      <c r="J165" s="284"/>
      <c r="K165" s="284"/>
      <c r="L165" s="284"/>
      <c r="M165" s="284"/>
      <c r="N165" s="284"/>
      <c r="O165" s="284"/>
      <c r="P165" s="287"/>
      <c r="Q165" s="284"/>
      <c r="R165" s="262"/>
      <c r="S165" s="293"/>
      <c r="T165" s="293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4"/>
      <c r="F166" s="284"/>
      <c r="G166" s="284"/>
      <c r="H166" s="284"/>
      <c r="I166" s="284"/>
      <c r="J166" s="284"/>
      <c r="K166" s="284"/>
      <c r="L166" s="284"/>
      <c r="M166" s="284"/>
      <c r="N166" s="284"/>
      <c r="O166" s="284"/>
      <c r="P166" s="287"/>
      <c r="Q166" s="284"/>
      <c r="R166" s="262"/>
      <c r="S166" s="293"/>
      <c r="T166" s="293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4"/>
      <c r="F167" s="284"/>
      <c r="G167" s="284"/>
      <c r="H167" s="284"/>
      <c r="I167" s="284"/>
      <c r="J167" s="284"/>
      <c r="K167" s="284"/>
      <c r="L167" s="284"/>
      <c r="M167" s="284"/>
      <c r="N167" s="284"/>
      <c r="O167" s="284"/>
      <c r="P167" s="287"/>
      <c r="Q167" s="284"/>
      <c r="R167" s="262"/>
      <c r="S167" s="293"/>
      <c r="T167" s="293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4"/>
      <c r="F168" s="284"/>
      <c r="G168" s="284"/>
      <c r="H168" s="284"/>
      <c r="I168" s="284"/>
      <c r="J168" s="284"/>
      <c r="K168" s="284"/>
      <c r="L168" s="284"/>
      <c r="M168" s="284"/>
      <c r="N168" s="284"/>
      <c r="O168" s="284"/>
      <c r="P168" s="287"/>
      <c r="Q168" s="284"/>
      <c r="R168" s="262"/>
      <c r="S168" s="293"/>
      <c r="T168" s="293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4"/>
      <c r="F169" s="284"/>
      <c r="G169" s="284"/>
      <c r="H169" s="284"/>
      <c r="I169" s="284"/>
      <c r="J169" s="284"/>
      <c r="K169" s="284"/>
      <c r="L169" s="284"/>
      <c r="M169" s="284"/>
      <c r="N169" s="284"/>
      <c r="O169" s="284"/>
      <c r="P169" s="287"/>
      <c r="Q169" s="284"/>
      <c r="R169" s="262"/>
      <c r="S169" s="293"/>
      <c r="T169" s="293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4"/>
      <c r="F170" s="284"/>
      <c r="G170" s="284"/>
      <c r="H170" s="284"/>
      <c r="I170" s="284"/>
      <c r="J170" s="284"/>
      <c r="K170" s="284"/>
      <c r="L170" s="284"/>
      <c r="M170" s="284"/>
      <c r="N170" s="284"/>
      <c r="O170" s="284"/>
      <c r="P170" s="287"/>
      <c r="Q170" s="284"/>
      <c r="R170" s="262"/>
      <c r="S170" s="293"/>
      <c r="T170" s="293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4"/>
      <c r="F171" s="284"/>
      <c r="G171" s="284"/>
      <c r="H171" s="284"/>
      <c r="I171" s="284"/>
      <c r="J171" s="284"/>
      <c r="K171" s="284"/>
      <c r="L171" s="284"/>
      <c r="M171" s="284"/>
      <c r="N171" s="284"/>
      <c r="O171" s="284"/>
      <c r="P171" s="287"/>
      <c r="Q171" s="284"/>
      <c r="R171" s="262"/>
      <c r="S171" s="293"/>
      <c r="T171" s="293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4"/>
      <c r="F172" s="284"/>
      <c r="G172" s="284"/>
      <c r="H172" s="284"/>
      <c r="I172" s="284"/>
      <c r="J172" s="284"/>
      <c r="K172" s="284"/>
      <c r="L172" s="284"/>
      <c r="M172" s="284"/>
      <c r="N172" s="284"/>
      <c r="O172" s="284"/>
      <c r="P172" s="287"/>
      <c r="Q172" s="284"/>
      <c r="R172" s="262"/>
      <c r="S172" s="293"/>
      <c r="T172" s="293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4"/>
      <c r="F173" s="284"/>
      <c r="G173" s="284"/>
      <c r="H173" s="284"/>
      <c r="I173" s="284"/>
      <c r="J173" s="284"/>
      <c r="K173" s="284"/>
      <c r="L173" s="284"/>
      <c r="M173" s="284"/>
      <c r="N173" s="284"/>
      <c r="O173" s="284"/>
      <c r="P173" s="287"/>
      <c r="Q173" s="284"/>
      <c r="R173" s="262"/>
      <c r="S173" s="293"/>
      <c r="T173" s="293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4"/>
      <c r="F174" s="284"/>
      <c r="G174" s="284"/>
      <c r="H174" s="284"/>
      <c r="I174" s="284"/>
      <c r="J174" s="284"/>
      <c r="K174" s="284"/>
      <c r="L174" s="284"/>
      <c r="M174" s="284"/>
      <c r="N174" s="284"/>
      <c r="O174" s="284"/>
      <c r="P174" s="287"/>
      <c r="Q174" s="284"/>
      <c r="R174" s="262"/>
      <c r="S174" s="293"/>
      <c r="T174" s="293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4"/>
      <c r="F175" s="284"/>
      <c r="G175" s="284"/>
      <c r="H175" s="284"/>
      <c r="I175" s="284"/>
      <c r="J175" s="284"/>
      <c r="K175" s="284"/>
      <c r="L175" s="284"/>
      <c r="M175" s="284"/>
      <c r="N175" s="284"/>
      <c r="O175" s="284"/>
      <c r="P175" s="287"/>
      <c r="Q175" s="284"/>
      <c r="R175" s="262"/>
      <c r="S175" s="293"/>
      <c r="T175" s="293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4"/>
      <c r="F176" s="284"/>
      <c r="G176" s="284"/>
      <c r="H176" s="284"/>
      <c r="I176" s="284"/>
      <c r="J176" s="284"/>
      <c r="K176" s="284"/>
      <c r="L176" s="284"/>
      <c r="M176" s="284"/>
      <c r="N176" s="284"/>
      <c r="O176" s="284"/>
      <c r="P176" s="287"/>
      <c r="Q176" s="284"/>
      <c r="R176" s="262"/>
      <c r="S176" s="293"/>
      <c r="T176" s="293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4"/>
      <c r="F177" s="284"/>
      <c r="G177" s="284"/>
      <c r="H177" s="284"/>
      <c r="I177" s="284"/>
      <c r="J177" s="284"/>
      <c r="K177" s="284"/>
      <c r="L177" s="284"/>
      <c r="M177" s="284"/>
      <c r="N177" s="284"/>
      <c r="O177" s="284"/>
      <c r="P177" s="287"/>
      <c r="Q177" s="284"/>
      <c r="R177" s="262"/>
      <c r="S177" s="293"/>
      <c r="T177" s="293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4"/>
      <c r="F178" s="284"/>
      <c r="G178" s="284"/>
      <c r="H178" s="284"/>
      <c r="I178" s="284"/>
      <c r="J178" s="284"/>
      <c r="K178" s="284"/>
      <c r="L178" s="284"/>
      <c r="M178" s="284"/>
      <c r="N178" s="284"/>
      <c r="O178" s="284"/>
      <c r="P178" s="287"/>
      <c r="Q178" s="284"/>
      <c r="R178" s="262"/>
      <c r="S178" s="293"/>
      <c r="T178" s="293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4"/>
      <c r="F179" s="284"/>
      <c r="G179" s="284"/>
      <c r="H179" s="284"/>
      <c r="I179" s="284"/>
      <c r="J179" s="284"/>
      <c r="K179" s="284"/>
      <c r="L179" s="284"/>
      <c r="M179" s="284"/>
      <c r="N179" s="284"/>
      <c r="O179" s="284"/>
      <c r="P179" s="287"/>
      <c r="Q179" s="284"/>
      <c r="R179" s="262"/>
      <c r="S179" s="293"/>
      <c r="T179" s="293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4"/>
      <c r="P180" s="287"/>
      <c r="Q180" s="284"/>
      <c r="R180" s="262"/>
      <c r="S180" s="293"/>
      <c r="T180" s="293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4"/>
      <c r="F181" s="284"/>
      <c r="G181" s="284"/>
      <c r="H181" s="284"/>
      <c r="I181" s="284"/>
      <c r="J181" s="284"/>
      <c r="K181" s="284"/>
      <c r="L181" s="284"/>
      <c r="M181" s="284"/>
      <c r="N181" s="284"/>
      <c r="O181" s="284"/>
      <c r="P181" s="287"/>
      <c r="Q181" s="284"/>
      <c r="R181" s="262"/>
      <c r="S181" s="293"/>
      <c r="T181" s="293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4"/>
      <c r="F182" s="284"/>
      <c r="G182" s="284"/>
      <c r="H182" s="284"/>
      <c r="I182" s="284"/>
      <c r="J182" s="284"/>
      <c r="K182" s="284"/>
      <c r="L182" s="284"/>
      <c r="M182" s="284"/>
      <c r="N182" s="284"/>
      <c r="O182" s="284"/>
      <c r="P182" s="287"/>
      <c r="Q182" s="284"/>
      <c r="R182" s="262"/>
      <c r="S182" s="293"/>
      <c r="T182" s="293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4"/>
      <c r="F183" s="284"/>
      <c r="G183" s="284"/>
      <c r="H183" s="284"/>
      <c r="I183" s="284"/>
      <c r="J183" s="284"/>
      <c r="K183" s="284"/>
      <c r="L183" s="284"/>
      <c r="M183" s="284"/>
      <c r="N183" s="284"/>
      <c r="O183" s="284"/>
      <c r="P183" s="287"/>
      <c r="Q183" s="284"/>
      <c r="R183" s="262"/>
      <c r="S183" s="293"/>
      <c r="T183" s="293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4"/>
      <c r="F184" s="284"/>
      <c r="G184" s="284"/>
      <c r="H184" s="284"/>
      <c r="I184" s="284"/>
      <c r="J184" s="284"/>
      <c r="K184" s="284"/>
      <c r="L184" s="284"/>
      <c r="M184" s="284"/>
      <c r="N184" s="284"/>
      <c r="O184" s="284"/>
      <c r="P184" s="287"/>
      <c r="Q184" s="284"/>
      <c r="R184" s="262"/>
      <c r="S184" s="293"/>
      <c r="T184" s="293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4"/>
      <c r="F185" s="284"/>
      <c r="G185" s="284"/>
      <c r="H185" s="284"/>
      <c r="I185" s="284"/>
      <c r="J185" s="284"/>
      <c r="K185" s="284"/>
      <c r="L185" s="284"/>
      <c r="M185" s="284"/>
      <c r="N185" s="284"/>
      <c r="O185" s="284"/>
      <c r="P185" s="287"/>
      <c r="Q185" s="284"/>
      <c r="R185" s="262"/>
      <c r="S185" s="293"/>
      <c r="T185" s="293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4"/>
      <c r="F186" s="284"/>
      <c r="G186" s="284"/>
      <c r="H186" s="284"/>
      <c r="I186" s="284"/>
      <c r="J186" s="284"/>
      <c r="K186" s="284"/>
      <c r="L186" s="284"/>
      <c r="M186" s="284"/>
      <c r="N186" s="284"/>
      <c r="O186" s="284"/>
      <c r="P186" s="287"/>
      <c r="Q186" s="284"/>
      <c r="R186" s="262"/>
      <c r="S186" s="293"/>
      <c r="T186" s="293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4"/>
      <c r="F187" s="284"/>
      <c r="G187" s="284"/>
      <c r="H187" s="284"/>
      <c r="I187" s="284"/>
      <c r="J187" s="284"/>
      <c r="K187" s="284"/>
      <c r="L187" s="284"/>
      <c r="M187" s="284"/>
      <c r="N187" s="284"/>
      <c r="O187" s="284"/>
      <c r="P187" s="287"/>
      <c r="Q187" s="284"/>
      <c r="R187" s="262"/>
      <c r="S187" s="293"/>
      <c r="T187" s="293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4"/>
      <c r="F188" s="284"/>
      <c r="G188" s="284"/>
      <c r="H188" s="284"/>
      <c r="I188" s="284"/>
      <c r="J188" s="284"/>
      <c r="K188" s="284"/>
      <c r="L188" s="284"/>
      <c r="M188" s="284"/>
      <c r="N188" s="284"/>
      <c r="O188" s="284"/>
      <c r="P188" s="287"/>
      <c r="Q188" s="284"/>
      <c r="R188" s="262"/>
      <c r="S188" s="293"/>
      <c r="T188" s="293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4"/>
      <c r="F189" s="284"/>
      <c r="G189" s="284"/>
      <c r="H189" s="284"/>
      <c r="I189" s="284"/>
      <c r="J189" s="284"/>
      <c r="K189" s="284"/>
      <c r="L189" s="284"/>
      <c r="M189" s="284"/>
      <c r="N189" s="284"/>
      <c r="O189" s="284"/>
      <c r="P189" s="287"/>
      <c r="Q189" s="284"/>
      <c r="R189" s="262"/>
      <c r="S189" s="293"/>
      <c r="T189" s="293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4"/>
      <c r="F190" s="284"/>
      <c r="G190" s="284"/>
      <c r="H190" s="284"/>
      <c r="I190" s="284"/>
      <c r="J190" s="284"/>
      <c r="K190" s="284"/>
      <c r="L190" s="284"/>
      <c r="M190" s="284"/>
      <c r="N190" s="284"/>
      <c r="O190" s="284"/>
      <c r="P190" s="287"/>
      <c r="Q190" s="284"/>
      <c r="R190" s="262"/>
      <c r="S190" s="293"/>
      <c r="T190" s="293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4"/>
      <c r="F191" s="284"/>
      <c r="G191" s="284"/>
      <c r="H191" s="284"/>
      <c r="I191" s="284"/>
      <c r="J191" s="284"/>
      <c r="K191" s="284"/>
      <c r="L191" s="284"/>
      <c r="M191" s="284"/>
      <c r="N191" s="284"/>
      <c r="O191" s="284"/>
      <c r="P191" s="287"/>
      <c r="Q191" s="284"/>
      <c r="R191" s="262"/>
      <c r="S191" s="293"/>
      <c r="T191" s="293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4"/>
      <c r="F192" s="284"/>
      <c r="G192" s="284"/>
      <c r="H192" s="284"/>
      <c r="I192" s="284"/>
      <c r="J192" s="284"/>
      <c r="K192" s="284"/>
      <c r="L192" s="284"/>
      <c r="M192" s="284"/>
      <c r="N192" s="284"/>
      <c r="O192" s="284"/>
      <c r="P192" s="287"/>
      <c r="Q192" s="284"/>
      <c r="R192" s="262"/>
      <c r="S192" s="293"/>
      <c r="T192" s="293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4"/>
      <c r="F193" s="284"/>
      <c r="G193" s="284"/>
      <c r="H193" s="284"/>
      <c r="I193" s="284"/>
      <c r="J193" s="284"/>
      <c r="K193" s="284"/>
      <c r="L193" s="284"/>
      <c r="M193" s="284"/>
      <c r="N193" s="284"/>
      <c r="O193" s="284"/>
      <c r="P193" s="287"/>
      <c r="Q193" s="284"/>
      <c r="R193" s="262"/>
      <c r="S193" s="293"/>
      <c r="T193" s="293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4"/>
      <c r="F194" s="284"/>
      <c r="G194" s="284"/>
      <c r="H194" s="284"/>
      <c r="I194" s="284"/>
      <c r="J194" s="284"/>
      <c r="K194" s="284"/>
      <c r="L194" s="284"/>
      <c r="M194" s="284"/>
      <c r="N194" s="284"/>
      <c r="O194" s="284"/>
      <c r="P194" s="287"/>
      <c r="Q194" s="284"/>
      <c r="R194" s="262"/>
      <c r="S194" s="293"/>
      <c r="T194" s="293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4"/>
      <c r="F195" s="284"/>
      <c r="G195" s="284"/>
      <c r="H195" s="284"/>
      <c r="I195" s="284"/>
      <c r="J195" s="284"/>
      <c r="K195" s="284"/>
      <c r="L195" s="284"/>
      <c r="M195" s="284"/>
      <c r="N195" s="284"/>
      <c r="O195" s="284"/>
      <c r="P195" s="287"/>
      <c r="Q195" s="284"/>
      <c r="R195" s="262"/>
      <c r="S195" s="293"/>
      <c r="T195" s="293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4"/>
      <c r="F196" s="284"/>
      <c r="G196" s="284"/>
      <c r="H196" s="284"/>
      <c r="I196" s="284"/>
      <c r="J196" s="284"/>
      <c r="K196" s="284"/>
      <c r="L196" s="284"/>
      <c r="M196" s="284"/>
      <c r="N196" s="284"/>
      <c r="O196" s="284"/>
      <c r="P196" s="287"/>
      <c r="Q196" s="284"/>
      <c r="R196" s="262"/>
      <c r="S196" s="293"/>
      <c r="T196" s="293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4"/>
      <c r="F197" s="284"/>
      <c r="G197" s="284"/>
      <c r="H197" s="284"/>
      <c r="I197" s="284"/>
      <c r="J197" s="284"/>
      <c r="K197" s="284"/>
      <c r="L197" s="284"/>
      <c r="M197" s="284"/>
      <c r="N197" s="284"/>
      <c r="O197" s="284"/>
      <c r="P197" s="287"/>
      <c r="Q197" s="284"/>
      <c r="R197" s="262"/>
      <c r="S197" s="293"/>
      <c r="T197" s="293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4"/>
      <c r="F198" s="284"/>
      <c r="G198" s="284"/>
      <c r="H198" s="284"/>
      <c r="I198" s="284"/>
      <c r="J198" s="284"/>
      <c r="K198" s="284"/>
      <c r="L198" s="284"/>
      <c r="M198" s="284"/>
      <c r="N198" s="284"/>
      <c r="O198" s="284"/>
      <c r="P198" s="287"/>
      <c r="Q198" s="284"/>
      <c r="R198" s="262"/>
      <c r="S198" s="293"/>
      <c r="T198" s="293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4"/>
      <c r="F199" s="284"/>
      <c r="G199" s="284"/>
      <c r="H199" s="284"/>
      <c r="I199" s="284"/>
      <c r="J199" s="284"/>
      <c r="K199" s="284"/>
      <c r="L199" s="284"/>
      <c r="M199" s="284"/>
      <c r="N199" s="284"/>
      <c r="O199" s="284"/>
      <c r="P199" s="287"/>
      <c r="Q199" s="284"/>
      <c r="R199" s="262"/>
      <c r="S199" s="293"/>
      <c r="T199" s="293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4"/>
      <c r="F200" s="284"/>
      <c r="G200" s="284"/>
      <c r="H200" s="284"/>
      <c r="I200" s="284"/>
      <c r="J200" s="284"/>
      <c r="K200" s="284"/>
      <c r="L200" s="284"/>
      <c r="M200" s="284"/>
      <c r="N200" s="284"/>
      <c r="O200" s="284"/>
      <c r="P200" s="287"/>
      <c r="Q200" s="284"/>
      <c r="R200" s="262"/>
      <c r="S200" s="293"/>
      <c r="T200" s="293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4"/>
      <c r="F201" s="284"/>
      <c r="G201" s="284"/>
      <c r="H201" s="284"/>
      <c r="I201" s="284"/>
      <c r="J201" s="284"/>
      <c r="K201" s="284"/>
      <c r="L201" s="284"/>
      <c r="M201" s="284"/>
      <c r="N201" s="284"/>
      <c r="O201" s="284"/>
      <c r="P201" s="287"/>
      <c r="Q201" s="284"/>
      <c r="R201" s="262"/>
      <c r="S201" s="293"/>
      <c r="T201" s="293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4"/>
      <c r="F202" s="284"/>
      <c r="G202" s="284"/>
      <c r="H202" s="284"/>
      <c r="I202" s="284"/>
      <c r="J202" s="284"/>
      <c r="K202" s="284"/>
      <c r="L202" s="284"/>
      <c r="M202" s="284"/>
      <c r="N202" s="284"/>
      <c r="O202" s="284"/>
      <c r="P202" s="287"/>
      <c r="Q202" s="284"/>
      <c r="R202" s="262"/>
      <c r="S202" s="293"/>
      <c r="T202" s="293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4"/>
      <c r="F203" s="284"/>
      <c r="G203" s="284"/>
      <c r="H203" s="284"/>
      <c r="I203" s="284"/>
      <c r="J203" s="284"/>
      <c r="K203" s="284"/>
      <c r="L203" s="284"/>
      <c r="M203" s="284"/>
      <c r="N203" s="284"/>
      <c r="O203" s="284"/>
      <c r="P203" s="287"/>
      <c r="Q203" s="284"/>
      <c r="R203" s="262"/>
      <c r="S203" s="293"/>
      <c r="T203" s="293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4"/>
      <c r="F204" s="284"/>
      <c r="G204" s="284"/>
      <c r="H204" s="284"/>
      <c r="I204" s="284"/>
      <c r="J204" s="284"/>
      <c r="K204" s="284"/>
      <c r="L204" s="284"/>
      <c r="M204" s="284"/>
      <c r="N204" s="284"/>
      <c r="O204" s="284"/>
      <c r="P204" s="287"/>
      <c r="Q204" s="284"/>
      <c r="R204" s="262"/>
      <c r="S204" s="293"/>
      <c r="T204" s="293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4"/>
      <c r="F205" s="284"/>
      <c r="G205" s="284"/>
      <c r="H205" s="284"/>
      <c r="I205" s="284"/>
      <c r="J205" s="284"/>
      <c r="K205" s="284"/>
      <c r="L205" s="284"/>
      <c r="M205" s="284"/>
      <c r="N205" s="284"/>
      <c r="O205" s="284"/>
      <c r="P205" s="287"/>
      <c r="Q205" s="284"/>
      <c r="R205" s="262"/>
      <c r="S205" s="293"/>
      <c r="T205" s="293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4"/>
      <c r="F206" s="284"/>
      <c r="G206" s="284"/>
      <c r="H206" s="284"/>
      <c r="I206" s="284"/>
      <c r="J206" s="284"/>
      <c r="K206" s="284"/>
      <c r="L206" s="284"/>
      <c r="M206" s="284"/>
      <c r="N206" s="284"/>
      <c r="O206" s="284"/>
      <c r="P206" s="287"/>
      <c r="Q206" s="284"/>
      <c r="R206" s="262"/>
      <c r="S206" s="293"/>
      <c r="T206" s="293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4"/>
      <c r="F207" s="284"/>
      <c r="G207" s="284"/>
      <c r="H207" s="284"/>
      <c r="I207" s="284"/>
      <c r="J207" s="284"/>
      <c r="K207" s="284"/>
      <c r="L207" s="284"/>
      <c r="M207" s="284"/>
      <c r="N207" s="284"/>
      <c r="O207" s="284"/>
      <c r="P207" s="287"/>
      <c r="Q207" s="284"/>
      <c r="R207" s="262"/>
      <c r="S207" s="293"/>
      <c r="T207" s="293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4"/>
      <c r="F208" s="284"/>
      <c r="G208" s="284"/>
      <c r="H208" s="284"/>
      <c r="I208" s="284"/>
      <c r="J208" s="284"/>
      <c r="K208" s="284"/>
      <c r="L208" s="284"/>
      <c r="M208" s="284"/>
      <c r="N208" s="284"/>
      <c r="O208" s="284"/>
      <c r="P208" s="287"/>
      <c r="Q208" s="284"/>
      <c r="R208" s="262"/>
      <c r="S208" s="293"/>
      <c r="T208" s="293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4"/>
      <c r="F209" s="284"/>
      <c r="G209" s="284"/>
      <c r="H209" s="284"/>
      <c r="I209" s="284"/>
      <c r="J209" s="284"/>
      <c r="K209" s="284"/>
      <c r="L209" s="284"/>
      <c r="M209" s="284"/>
      <c r="N209" s="284"/>
      <c r="O209" s="284"/>
      <c r="P209" s="287"/>
      <c r="Q209" s="284"/>
      <c r="R209" s="262"/>
      <c r="S209" s="293"/>
      <c r="T209" s="293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4"/>
      <c r="F210" s="284"/>
      <c r="G210" s="284"/>
      <c r="H210" s="284"/>
      <c r="I210" s="284"/>
      <c r="J210" s="284"/>
      <c r="K210" s="284"/>
      <c r="L210" s="284"/>
      <c r="M210" s="284"/>
      <c r="N210" s="284"/>
      <c r="O210" s="284"/>
      <c r="P210" s="287"/>
      <c r="Q210" s="284"/>
      <c r="R210" s="262"/>
      <c r="S210" s="293"/>
      <c r="T210" s="293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4"/>
      <c r="F211" s="284"/>
      <c r="G211" s="284"/>
      <c r="H211" s="284"/>
      <c r="I211" s="284"/>
      <c r="J211" s="284"/>
      <c r="K211" s="284"/>
      <c r="L211" s="284"/>
      <c r="M211" s="284"/>
      <c r="N211" s="284"/>
      <c r="O211" s="284"/>
      <c r="P211" s="287"/>
      <c r="Q211" s="284"/>
      <c r="R211" s="262"/>
      <c r="S211" s="293"/>
      <c r="T211" s="293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4"/>
      <c r="F212" s="284"/>
      <c r="G212" s="284"/>
      <c r="H212" s="284"/>
      <c r="I212" s="284"/>
      <c r="J212" s="284"/>
      <c r="K212" s="284"/>
      <c r="L212" s="284"/>
      <c r="M212" s="284"/>
      <c r="N212" s="284"/>
      <c r="O212" s="284"/>
      <c r="P212" s="287"/>
      <c r="Q212" s="284"/>
      <c r="R212" s="262"/>
      <c r="S212" s="293"/>
      <c r="T212" s="293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4"/>
      <c r="F213" s="284"/>
      <c r="G213" s="284"/>
      <c r="H213" s="284"/>
      <c r="I213" s="284"/>
      <c r="J213" s="284"/>
      <c r="K213" s="284"/>
      <c r="L213" s="284"/>
      <c r="M213" s="284"/>
      <c r="N213" s="284"/>
      <c r="O213" s="284"/>
      <c r="P213" s="287"/>
      <c r="Q213" s="284"/>
      <c r="R213" s="262"/>
      <c r="S213" s="293"/>
      <c r="T213" s="293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4"/>
      <c r="F214" s="284"/>
      <c r="G214" s="284"/>
      <c r="H214" s="284"/>
      <c r="I214" s="284"/>
      <c r="J214" s="284"/>
      <c r="K214" s="284"/>
      <c r="L214" s="284"/>
      <c r="M214" s="284"/>
      <c r="N214" s="284"/>
      <c r="O214" s="284"/>
      <c r="P214" s="287"/>
      <c r="Q214" s="284"/>
      <c r="R214" s="262"/>
      <c r="S214" s="293"/>
      <c r="T214" s="293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4"/>
      <c r="F215" s="284"/>
      <c r="G215" s="284"/>
      <c r="H215" s="284"/>
      <c r="I215" s="284"/>
      <c r="J215" s="284"/>
      <c r="K215" s="284"/>
      <c r="L215" s="284"/>
      <c r="M215" s="284"/>
      <c r="N215" s="284"/>
      <c r="O215" s="284"/>
      <c r="P215" s="287"/>
      <c r="Q215" s="284"/>
      <c r="R215" s="262"/>
      <c r="S215" s="293"/>
      <c r="T215" s="293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4"/>
      <c r="F216" s="284"/>
      <c r="G216" s="284"/>
      <c r="H216" s="284"/>
      <c r="I216" s="284"/>
      <c r="J216" s="284"/>
      <c r="K216" s="284"/>
      <c r="L216" s="284"/>
      <c r="M216" s="284"/>
      <c r="N216" s="284"/>
      <c r="O216" s="284"/>
      <c r="P216" s="287"/>
      <c r="Q216" s="284"/>
      <c r="R216" s="262"/>
      <c r="S216" s="293"/>
      <c r="T216" s="293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4"/>
      <c r="F217" s="284"/>
      <c r="G217" s="284"/>
      <c r="H217" s="284"/>
      <c r="I217" s="284"/>
      <c r="J217" s="284"/>
      <c r="K217" s="284"/>
      <c r="L217" s="284"/>
      <c r="M217" s="284"/>
      <c r="N217" s="284"/>
      <c r="O217" s="284"/>
      <c r="P217" s="287"/>
      <c r="Q217" s="284"/>
      <c r="R217" s="262"/>
      <c r="S217" s="293"/>
      <c r="T217" s="293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4"/>
      <c r="F218" s="284"/>
      <c r="G218" s="284"/>
      <c r="H218" s="284"/>
      <c r="I218" s="284"/>
      <c r="J218" s="284"/>
      <c r="K218" s="284"/>
      <c r="L218" s="284"/>
      <c r="M218" s="284"/>
      <c r="N218" s="284"/>
      <c r="O218" s="284"/>
      <c r="P218" s="287"/>
      <c r="Q218" s="284"/>
      <c r="R218" s="262"/>
      <c r="S218" s="293"/>
      <c r="T218" s="293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4"/>
      <c r="F219" s="284"/>
      <c r="G219" s="284"/>
      <c r="H219" s="284"/>
      <c r="I219" s="284"/>
      <c r="J219" s="284"/>
      <c r="K219" s="284"/>
      <c r="L219" s="284"/>
      <c r="M219" s="284"/>
      <c r="N219" s="284"/>
      <c r="O219" s="284"/>
      <c r="P219" s="287"/>
      <c r="Q219" s="284"/>
      <c r="R219" s="262"/>
      <c r="S219" s="293"/>
      <c r="T219" s="293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4"/>
      <c r="F220" s="284"/>
      <c r="G220" s="284"/>
      <c r="H220" s="284"/>
      <c r="I220" s="284"/>
      <c r="J220" s="284"/>
      <c r="K220" s="284"/>
      <c r="L220" s="284"/>
      <c r="M220" s="284"/>
      <c r="N220" s="284"/>
      <c r="O220" s="284"/>
      <c r="P220" s="287"/>
      <c r="Q220" s="284"/>
      <c r="R220" s="262"/>
      <c r="S220" s="293"/>
      <c r="T220" s="293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4"/>
      <c r="F221" s="284"/>
      <c r="G221" s="284"/>
      <c r="H221" s="284"/>
      <c r="I221" s="284"/>
      <c r="J221" s="284"/>
      <c r="K221" s="284"/>
      <c r="L221" s="284"/>
      <c r="M221" s="284"/>
      <c r="N221" s="284"/>
      <c r="O221" s="284"/>
      <c r="P221" s="287"/>
      <c r="Q221" s="284"/>
      <c r="R221" s="262"/>
      <c r="S221" s="293"/>
      <c r="T221" s="293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4"/>
      <c r="F222" s="284"/>
      <c r="G222" s="284"/>
      <c r="H222" s="284"/>
      <c r="I222" s="284"/>
      <c r="J222" s="284"/>
      <c r="K222" s="284"/>
      <c r="L222" s="284"/>
      <c r="M222" s="284"/>
      <c r="N222" s="284"/>
      <c r="O222" s="284"/>
      <c r="P222" s="287"/>
      <c r="Q222" s="284"/>
      <c r="R222" s="262"/>
      <c r="S222" s="293"/>
      <c r="T222" s="293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4"/>
      <c r="F223" s="284"/>
      <c r="G223" s="284"/>
      <c r="H223" s="284"/>
      <c r="I223" s="284"/>
      <c r="J223" s="284"/>
      <c r="K223" s="284"/>
      <c r="L223" s="284"/>
      <c r="M223" s="284"/>
      <c r="N223" s="284"/>
      <c r="O223" s="284"/>
      <c r="P223" s="287"/>
      <c r="Q223" s="284"/>
      <c r="R223" s="262"/>
      <c r="S223" s="293"/>
      <c r="T223" s="293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4"/>
      <c r="F224" s="284"/>
      <c r="G224" s="284"/>
      <c r="H224" s="284"/>
      <c r="I224" s="284"/>
      <c r="J224" s="284"/>
      <c r="K224" s="284"/>
      <c r="L224" s="284"/>
      <c r="M224" s="284"/>
      <c r="N224" s="284"/>
      <c r="O224" s="284"/>
      <c r="P224" s="287"/>
      <c r="Q224" s="284"/>
      <c r="R224" s="262"/>
      <c r="S224" s="293"/>
      <c r="T224" s="293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4"/>
      <c r="F225" s="284"/>
      <c r="G225" s="284"/>
      <c r="H225" s="284"/>
      <c r="I225" s="284"/>
      <c r="J225" s="284"/>
      <c r="K225" s="284"/>
      <c r="L225" s="284"/>
      <c r="M225" s="284"/>
      <c r="N225" s="284"/>
      <c r="O225" s="284"/>
      <c r="P225" s="287"/>
      <c r="Q225" s="284"/>
      <c r="R225" s="262"/>
      <c r="S225" s="293"/>
      <c r="T225" s="293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4"/>
      <c r="F226" s="284"/>
      <c r="G226" s="284"/>
      <c r="H226" s="284"/>
      <c r="I226" s="284"/>
      <c r="J226" s="284"/>
      <c r="K226" s="284"/>
      <c r="L226" s="284"/>
      <c r="M226" s="284"/>
      <c r="N226" s="284"/>
      <c r="O226" s="284"/>
      <c r="P226" s="287"/>
      <c r="Q226" s="284"/>
      <c r="R226" s="262"/>
      <c r="S226" s="293"/>
      <c r="T226" s="293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4"/>
      <c r="F227" s="284"/>
      <c r="G227" s="284"/>
      <c r="H227" s="284"/>
      <c r="I227" s="284"/>
      <c r="J227" s="284"/>
      <c r="K227" s="284"/>
      <c r="L227" s="284"/>
      <c r="M227" s="284"/>
      <c r="N227" s="284"/>
      <c r="O227" s="284"/>
      <c r="P227" s="287"/>
      <c r="Q227" s="284"/>
      <c r="R227" s="262"/>
      <c r="S227" s="293"/>
      <c r="T227" s="293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4"/>
      <c r="F228" s="284"/>
      <c r="G228" s="284"/>
      <c r="H228" s="284"/>
      <c r="I228" s="284"/>
      <c r="J228" s="284"/>
      <c r="K228" s="284"/>
      <c r="L228" s="284"/>
      <c r="M228" s="284"/>
      <c r="N228" s="284"/>
      <c r="O228" s="284"/>
      <c r="P228" s="287"/>
      <c r="Q228" s="284"/>
      <c r="R228" s="262"/>
      <c r="S228" s="293"/>
      <c r="T228" s="293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4"/>
      <c r="F229" s="284"/>
      <c r="G229" s="284"/>
      <c r="H229" s="284"/>
      <c r="I229" s="284"/>
      <c r="J229" s="284"/>
      <c r="K229" s="284"/>
      <c r="L229" s="284"/>
      <c r="M229" s="284"/>
      <c r="N229" s="284"/>
      <c r="O229" s="284"/>
      <c r="P229" s="287"/>
      <c r="Q229" s="284"/>
      <c r="R229" s="262"/>
      <c r="S229" s="293"/>
      <c r="T229" s="293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4"/>
      <c r="F230" s="284"/>
      <c r="G230" s="284"/>
      <c r="H230" s="284"/>
      <c r="I230" s="284"/>
      <c r="J230" s="284"/>
      <c r="K230" s="284"/>
      <c r="L230" s="284"/>
      <c r="M230" s="284"/>
      <c r="N230" s="284"/>
      <c r="O230" s="284"/>
      <c r="P230" s="287"/>
      <c r="Q230" s="284"/>
      <c r="R230" s="262"/>
      <c r="S230" s="293"/>
      <c r="T230" s="293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4"/>
      <c r="F231" s="284"/>
      <c r="G231" s="284"/>
      <c r="H231" s="284"/>
      <c r="I231" s="284"/>
      <c r="J231" s="284"/>
      <c r="K231" s="284"/>
      <c r="L231" s="284"/>
      <c r="M231" s="284"/>
      <c r="N231" s="284"/>
      <c r="O231" s="284"/>
      <c r="P231" s="287"/>
      <c r="Q231" s="284"/>
      <c r="R231" s="262"/>
      <c r="S231" s="293"/>
      <c r="T231" s="293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4"/>
      <c r="F232" s="284"/>
      <c r="G232" s="284"/>
      <c r="H232" s="284"/>
      <c r="I232" s="284"/>
      <c r="J232" s="284"/>
      <c r="K232" s="284"/>
      <c r="L232" s="284"/>
      <c r="M232" s="284"/>
      <c r="N232" s="284"/>
      <c r="O232" s="284"/>
      <c r="P232" s="287"/>
      <c r="Q232" s="284"/>
      <c r="R232" s="262"/>
      <c r="S232" s="293"/>
      <c r="T232" s="293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4"/>
      <c r="F233" s="284"/>
      <c r="G233" s="284"/>
      <c r="H233" s="284"/>
      <c r="I233" s="284"/>
      <c r="J233" s="284"/>
      <c r="K233" s="284"/>
      <c r="L233" s="284"/>
      <c r="M233" s="284"/>
      <c r="N233" s="284"/>
      <c r="O233" s="284"/>
      <c r="P233" s="287"/>
      <c r="Q233" s="284"/>
      <c r="R233" s="262"/>
      <c r="S233" s="293"/>
      <c r="T233" s="293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4"/>
      <c r="F234" s="284"/>
      <c r="G234" s="284"/>
      <c r="H234" s="284"/>
      <c r="I234" s="284"/>
      <c r="J234" s="284"/>
      <c r="K234" s="284"/>
      <c r="L234" s="284"/>
      <c r="M234" s="284"/>
      <c r="N234" s="284"/>
      <c r="O234" s="284"/>
      <c r="P234" s="287"/>
      <c r="Q234" s="284"/>
      <c r="R234" s="262"/>
      <c r="S234" s="293"/>
      <c r="T234" s="293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4"/>
      <c r="F235" s="284"/>
      <c r="G235" s="284"/>
      <c r="H235" s="284"/>
      <c r="I235" s="284"/>
      <c r="J235" s="284"/>
      <c r="K235" s="284"/>
      <c r="L235" s="284"/>
      <c r="M235" s="284"/>
      <c r="N235" s="284"/>
      <c r="O235" s="284"/>
      <c r="P235" s="287"/>
      <c r="Q235" s="284"/>
      <c r="R235" s="262"/>
      <c r="S235" s="293"/>
      <c r="T235" s="293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4"/>
      <c r="F236" s="284"/>
      <c r="G236" s="284"/>
      <c r="H236" s="284"/>
      <c r="I236" s="284"/>
      <c r="J236" s="284"/>
      <c r="K236" s="284"/>
      <c r="L236" s="284"/>
      <c r="M236" s="284"/>
      <c r="N236" s="284"/>
      <c r="O236" s="284"/>
      <c r="P236" s="287"/>
      <c r="Q236" s="284"/>
      <c r="R236" s="262"/>
      <c r="S236" s="293"/>
      <c r="T236" s="293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4"/>
      <c r="F237" s="284"/>
      <c r="G237" s="284"/>
      <c r="H237" s="284"/>
      <c r="I237" s="284"/>
      <c r="J237" s="284"/>
      <c r="K237" s="284"/>
      <c r="L237" s="284"/>
      <c r="M237" s="284"/>
      <c r="N237" s="284"/>
      <c r="O237" s="284"/>
      <c r="P237" s="287"/>
      <c r="Q237" s="284"/>
      <c r="R237" s="262"/>
      <c r="S237" s="293"/>
      <c r="T237" s="293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4"/>
      <c r="F238" s="284"/>
      <c r="G238" s="284"/>
      <c r="H238" s="284"/>
      <c r="I238" s="284"/>
      <c r="J238" s="284"/>
      <c r="K238" s="284"/>
      <c r="L238" s="284"/>
      <c r="M238" s="284"/>
      <c r="N238" s="284"/>
      <c r="O238" s="284"/>
      <c r="P238" s="287"/>
      <c r="Q238" s="284"/>
      <c r="R238" s="262"/>
      <c r="S238" s="293"/>
      <c r="T238" s="293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4"/>
      <c r="F239" s="284"/>
      <c r="G239" s="284"/>
      <c r="H239" s="284"/>
      <c r="I239" s="284"/>
      <c r="J239" s="284"/>
      <c r="K239" s="284"/>
      <c r="L239" s="284"/>
      <c r="M239" s="284"/>
      <c r="N239" s="284"/>
      <c r="O239" s="284"/>
      <c r="P239" s="287"/>
      <c r="Q239" s="284"/>
      <c r="R239" s="262"/>
      <c r="S239" s="293"/>
      <c r="T239" s="293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4"/>
      <c r="F240" s="284"/>
      <c r="G240" s="284"/>
      <c r="H240" s="284"/>
      <c r="I240" s="284"/>
      <c r="J240" s="284"/>
      <c r="K240" s="284"/>
      <c r="L240" s="284"/>
      <c r="M240" s="284"/>
      <c r="N240" s="284"/>
      <c r="O240" s="284"/>
      <c r="P240" s="287"/>
      <c r="Q240" s="284"/>
      <c r="R240" s="262"/>
      <c r="S240" s="293"/>
      <c r="T240" s="293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4"/>
      <c r="F241" s="284"/>
      <c r="G241" s="284"/>
      <c r="H241" s="284"/>
      <c r="I241" s="284"/>
      <c r="J241" s="284"/>
      <c r="K241" s="284"/>
      <c r="L241" s="284"/>
      <c r="M241" s="284"/>
      <c r="N241" s="284"/>
      <c r="O241" s="284"/>
      <c r="P241" s="287"/>
      <c r="Q241" s="284"/>
      <c r="R241" s="262"/>
      <c r="S241" s="293"/>
      <c r="T241" s="293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4"/>
      <c r="F242" s="284"/>
      <c r="G242" s="284"/>
      <c r="H242" s="284"/>
      <c r="I242" s="284"/>
      <c r="J242" s="284"/>
      <c r="K242" s="284"/>
      <c r="L242" s="284"/>
      <c r="M242" s="284"/>
      <c r="N242" s="284"/>
      <c r="O242" s="284"/>
      <c r="P242" s="287"/>
      <c r="Q242" s="284"/>
      <c r="R242" s="262"/>
      <c r="S242" s="293"/>
      <c r="T242" s="293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4"/>
      <c r="F243" s="284"/>
      <c r="G243" s="284"/>
      <c r="H243" s="284"/>
      <c r="I243" s="284"/>
      <c r="J243" s="284"/>
      <c r="K243" s="284"/>
      <c r="L243" s="284"/>
      <c r="M243" s="284"/>
      <c r="N243" s="284"/>
      <c r="O243" s="284"/>
      <c r="P243" s="287"/>
      <c r="Q243" s="284"/>
      <c r="R243" s="262"/>
      <c r="S243" s="293"/>
      <c r="T243" s="293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4"/>
      <c r="F244" s="284"/>
      <c r="G244" s="284"/>
      <c r="H244" s="284"/>
      <c r="I244" s="284"/>
      <c r="J244" s="284"/>
      <c r="K244" s="284"/>
      <c r="L244" s="284"/>
      <c r="M244" s="284"/>
      <c r="N244" s="284"/>
      <c r="O244" s="284"/>
      <c r="P244" s="287"/>
      <c r="Q244" s="284"/>
      <c r="R244" s="262"/>
      <c r="S244" s="293"/>
      <c r="T244" s="293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4"/>
      <c r="F245" s="284"/>
      <c r="G245" s="284"/>
      <c r="H245" s="284"/>
      <c r="I245" s="284"/>
      <c r="J245" s="284"/>
      <c r="K245" s="284"/>
      <c r="L245" s="284"/>
      <c r="M245" s="284"/>
      <c r="N245" s="284"/>
      <c r="O245" s="284"/>
      <c r="P245" s="287"/>
      <c r="Q245" s="284"/>
      <c r="R245" s="262"/>
      <c r="S245" s="293"/>
      <c r="T245" s="293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4"/>
      <c r="F246" s="284"/>
      <c r="G246" s="284"/>
      <c r="H246" s="284"/>
      <c r="I246" s="284"/>
      <c r="J246" s="284"/>
      <c r="K246" s="284"/>
      <c r="L246" s="284"/>
      <c r="M246" s="284"/>
      <c r="N246" s="284"/>
      <c r="O246" s="284"/>
      <c r="P246" s="287"/>
      <c r="Q246" s="284"/>
      <c r="R246" s="262"/>
      <c r="S246" s="293"/>
      <c r="T246" s="293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4"/>
      <c r="F247" s="284"/>
      <c r="G247" s="284"/>
      <c r="H247" s="284"/>
      <c r="I247" s="284"/>
      <c r="J247" s="284"/>
      <c r="K247" s="284"/>
      <c r="L247" s="284"/>
      <c r="M247" s="284"/>
      <c r="N247" s="284"/>
      <c r="O247" s="284"/>
      <c r="P247" s="287"/>
      <c r="Q247" s="284"/>
      <c r="R247" s="262"/>
      <c r="S247" s="293"/>
      <c r="T247" s="293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4"/>
      <c r="F248" s="284"/>
      <c r="G248" s="284"/>
      <c r="H248" s="284"/>
      <c r="I248" s="284"/>
      <c r="J248" s="284"/>
      <c r="K248" s="284"/>
      <c r="L248" s="284"/>
      <c r="M248" s="284"/>
      <c r="N248" s="284"/>
      <c r="O248" s="284"/>
      <c r="P248" s="287"/>
      <c r="Q248" s="284"/>
      <c r="R248" s="262"/>
      <c r="S248" s="293"/>
      <c r="T248" s="293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4"/>
      <c r="F249" s="284"/>
      <c r="G249" s="284"/>
      <c r="H249" s="284"/>
      <c r="I249" s="284"/>
      <c r="J249" s="284"/>
      <c r="K249" s="284"/>
      <c r="L249" s="284"/>
      <c r="M249" s="284"/>
      <c r="N249" s="284"/>
      <c r="O249" s="284"/>
      <c r="P249" s="287"/>
      <c r="Q249" s="284"/>
      <c r="R249" s="262"/>
      <c r="S249" s="293"/>
      <c r="T249" s="293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4"/>
      <c r="F250" s="284"/>
      <c r="G250" s="284"/>
      <c r="H250" s="284"/>
      <c r="I250" s="284"/>
      <c r="J250" s="284"/>
      <c r="K250" s="284"/>
      <c r="L250" s="284"/>
      <c r="M250" s="284"/>
      <c r="N250" s="284"/>
      <c r="O250" s="284"/>
      <c r="P250" s="287"/>
      <c r="Q250" s="284"/>
      <c r="R250" s="262"/>
      <c r="S250" s="293"/>
      <c r="T250" s="293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4"/>
      <c r="F251" s="284"/>
      <c r="G251" s="284"/>
      <c r="H251" s="284"/>
      <c r="I251" s="284"/>
      <c r="J251" s="284"/>
      <c r="K251" s="284"/>
      <c r="L251" s="284"/>
      <c r="M251" s="284"/>
      <c r="N251" s="284"/>
      <c r="O251" s="284"/>
      <c r="P251" s="287"/>
      <c r="Q251" s="284"/>
      <c r="R251" s="262"/>
      <c r="S251" s="293"/>
      <c r="T251" s="293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4"/>
      <c r="F252" s="284"/>
      <c r="G252" s="284"/>
      <c r="H252" s="284"/>
      <c r="I252" s="284"/>
      <c r="J252" s="284"/>
      <c r="K252" s="284"/>
      <c r="L252" s="284"/>
      <c r="M252" s="284"/>
      <c r="N252" s="284"/>
      <c r="O252" s="284"/>
      <c r="P252" s="287"/>
      <c r="Q252" s="284"/>
      <c r="R252" s="262"/>
      <c r="S252" s="293"/>
      <c r="T252" s="293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4"/>
      <c r="F253" s="284"/>
      <c r="G253" s="284"/>
      <c r="H253" s="284"/>
      <c r="I253" s="284"/>
      <c r="J253" s="284"/>
      <c r="K253" s="284"/>
      <c r="L253" s="284"/>
      <c r="M253" s="284"/>
      <c r="N253" s="284"/>
      <c r="O253" s="284"/>
      <c r="P253" s="287"/>
      <c r="Q253" s="284"/>
      <c r="R253" s="262"/>
      <c r="S253" s="293"/>
      <c r="T253" s="293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4"/>
      <c r="F254" s="284"/>
      <c r="G254" s="284"/>
      <c r="H254" s="284"/>
      <c r="I254" s="284"/>
      <c r="J254" s="284"/>
      <c r="K254" s="284"/>
      <c r="L254" s="284"/>
      <c r="M254" s="284"/>
      <c r="N254" s="284"/>
      <c r="O254" s="284"/>
      <c r="P254" s="287"/>
      <c r="Q254" s="284"/>
      <c r="R254" s="262"/>
      <c r="S254" s="293"/>
      <c r="T254" s="293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4"/>
      <c r="F255" s="284"/>
      <c r="G255" s="284"/>
      <c r="H255" s="284"/>
      <c r="I255" s="284"/>
      <c r="J255" s="284"/>
      <c r="K255" s="284"/>
      <c r="L255" s="284"/>
      <c r="M255" s="284"/>
      <c r="N255" s="284"/>
      <c r="O255" s="284"/>
      <c r="P255" s="287"/>
      <c r="Q255" s="284"/>
      <c r="R255" s="262"/>
      <c r="S255" s="293"/>
      <c r="T255" s="293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4"/>
      <c r="F256" s="284"/>
      <c r="G256" s="284"/>
      <c r="H256" s="284"/>
      <c r="I256" s="284"/>
      <c r="J256" s="284"/>
      <c r="K256" s="284"/>
      <c r="L256" s="284"/>
      <c r="M256" s="284"/>
      <c r="N256" s="284"/>
      <c r="O256" s="284"/>
      <c r="P256" s="287"/>
      <c r="Q256" s="284"/>
      <c r="R256" s="262"/>
      <c r="S256" s="293"/>
      <c r="T256" s="293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4"/>
      <c r="F257" s="284"/>
      <c r="G257" s="284"/>
      <c r="H257" s="284"/>
      <c r="I257" s="284"/>
      <c r="J257" s="284"/>
      <c r="K257" s="284"/>
      <c r="L257" s="284"/>
      <c r="M257" s="284"/>
      <c r="N257" s="284"/>
      <c r="O257" s="284"/>
      <c r="P257" s="287"/>
      <c r="Q257" s="284"/>
      <c r="R257" s="262"/>
      <c r="S257" s="293"/>
      <c r="T257" s="293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4"/>
      <c r="F258" s="284"/>
      <c r="G258" s="284"/>
      <c r="H258" s="284"/>
      <c r="I258" s="284"/>
      <c r="J258" s="284"/>
      <c r="K258" s="284"/>
      <c r="L258" s="284"/>
      <c r="M258" s="284"/>
      <c r="N258" s="284"/>
      <c r="O258" s="284"/>
      <c r="P258" s="287"/>
      <c r="Q258" s="284"/>
      <c r="R258" s="262"/>
      <c r="S258" s="293"/>
      <c r="T258" s="293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4"/>
      <c r="F259" s="284"/>
      <c r="G259" s="284"/>
      <c r="H259" s="284"/>
      <c r="I259" s="284"/>
      <c r="J259" s="284"/>
      <c r="K259" s="284"/>
      <c r="L259" s="284"/>
      <c r="M259" s="284"/>
      <c r="N259" s="284"/>
      <c r="O259" s="284"/>
      <c r="P259" s="287"/>
      <c r="Q259" s="284"/>
      <c r="R259" s="262"/>
      <c r="S259" s="293"/>
      <c r="T259" s="293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4"/>
      <c r="F260" s="284"/>
      <c r="G260" s="284"/>
      <c r="H260" s="284"/>
      <c r="I260" s="284"/>
      <c r="J260" s="284"/>
      <c r="K260" s="284"/>
      <c r="L260" s="284"/>
      <c r="M260" s="284"/>
      <c r="N260" s="284"/>
      <c r="O260" s="284"/>
      <c r="P260" s="287"/>
      <c r="Q260" s="284"/>
      <c r="R260" s="262"/>
      <c r="S260" s="293"/>
      <c r="T260" s="293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4"/>
      <c r="F261" s="284"/>
      <c r="G261" s="284"/>
      <c r="H261" s="284"/>
      <c r="I261" s="284"/>
      <c r="J261" s="284"/>
      <c r="K261" s="284"/>
      <c r="L261" s="284"/>
      <c r="M261" s="284"/>
      <c r="N261" s="284"/>
      <c r="O261" s="284"/>
      <c r="P261" s="287"/>
      <c r="Q261" s="284"/>
      <c r="R261" s="262"/>
      <c r="S261" s="293"/>
      <c r="T261" s="293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4"/>
      <c r="F262" s="284"/>
      <c r="G262" s="284"/>
      <c r="H262" s="284"/>
      <c r="I262" s="284"/>
      <c r="J262" s="284"/>
      <c r="K262" s="284"/>
      <c r="L262" s="284"/>
      <c r="M262" s="284"/>
      <c r="N262" s="284"/>
      <c r="O262" s="284"/>
      <c r="P262" s="287"/>
      <c r="Q262" s="284"/>
      <c r="R262" s="262"/>
      <c r="S262" s="293"/>
      <c r="T262" s="293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4"/>
      <c r="F263" s="284"/>
      <c r="G263" s="284"/>
      <c r="H263" s="284"/>
      <c r="I263" s="284"/>
      <c r="J263" s="284"/>
      <c r="K263" s="284"/>
      <c r="L263" s="284"/>
      <c r="M263" s="284"/>
      <c r="N263" s="284"/>
      <c r="O263" s="284"/>
      <c r="P263" s="287"/>
      <c r="Q263" s="284"/>
      <c r="R263" s="262"/>
      <c r="S263" s="293"/>
      <c r="T263" s="293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4"/>
      <c r="F264" s="284"/>
      <c r="G264" s="284"/>
      <c r="H264" s="284"/>
      <c r="I264" s="284"/>
      <c r="J264" s="284"/>
      <c r="K264" s="284"/>
      <c r="L264" s="284"/>
      <c r="M264" s="284"/>
      <c r="N264" s="284"/>
      <c r="O264" s="284"/>
      <c r="P264" s="287"/>
      <c r="Q264" s="284"/>
      <c r="R264" s="262"/>
      <c r="S264" s="293"/>
      <c r="T264" s="293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4"/>
      <c r="F265" s="284"/>
      <c r="G265" s="284"/>
      <c r="H265" s="284"/>
      <c r="I265" s="284"/>
      <c r="J265" s="284"/>
      <c r="K265" s="284"/>
      <c r="L265" s="284"/>
      <c r="M265" s="284"/>
      <c r="N265" s="284"/>
      <c r="O265" s="284"/>
      <c r="P265" s="287"/>
      <c r="Q265" s="284"/>
      <c r="R265" s="262"/>
      <c r="S265" s="293"/>
      <c r="T265" s="293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4"/>
      <c r="F266" s="284"/>
      <c r="G266" s="284"/>
      <c r="H266" s="284"/>
      <c r="I266" s="284"/>
      <c r="J266" s="284"/>
      <c r="K266" s="284"/>
      <c r="L266" s="284"/>
      <c r="M266" s="284"/>
      <c r="N266" s="284"/>
      <c r="O266" s="284"/>
      <c r="P266" s="287"/>
      <c r="Q266" s="284"/>
      <c r="R266" s="262"/>
      <c r="S266" s="293"/>
      <c r="T266" s="293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4"/>
      <c r="F267" s="284"/>
      <c r="G267" s="284"/>
      <c r="H267" s="284"/>
      <c r="I267" s="284"/>
      <c r="J267" s="284"/>
      <c r="K267" s="284"/>
      <c r="L267" s="284"/>
      <c r="M267" s="284"/>
      <c r="N267" s="284"/>
      <c r="O267" s="284"/>
      <c r="P267" s="287"/>
      <c r="Q267" s="284"/>
      <c r="R267" s="262"/>
      <c r="S267" s="293"/>
      <c r="T267" s="293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4"/>
      <c r="F268" s="284"/>
      <c r="G268" s="284"/>
      <c r="H268" s="284"/>
      <c r="I268" s="284"/>
      <c r="J268" s="284"/>
      <c r="K268" s="284"/>
      <c r="L268" s="284"/>
      <c r="M268" s="284"/>
      <c r="N268" s="284"/>
      <c r="O268" s="284"/>
      <c r="P268" s="287"/>
      <c r="Q268" s="284"/>
      <c r="R268" s="262"/>
      <c r="S268" s="293"/>
      <c r="T268" s="293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4"/>
      <c r="F269" s="284"/>
      <c r="G269" s="284"/>
      <c r="H269" s="284"/>
      <c r="I269" s="284"/>
      <c r="J269" s="284"/>
      <c r="K269" s="284"/>
      <c r="L269" s="284"/>
      <c r="M269" s="284"/>
      <c r="N269" s="284"/>
      <c r="O269" s="284"/>
      <c r="P269" s="287"/>
      <c r="Q269" s="284"/>
      <c r="R269" s="262"/>
      <c r="S269" s="293"/>
      <c r="T269" s="293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4"/>
      <c r="F270" s="284"/>
      <c r="G270" s="284"/>
      <c r="H270" s="284"/>
      <c r="I270" s="284"/>
      <c r="J270" s="284"/>
      <c r="K270" s="284"/>
      <c r="L270" s="284"/>
      <c r="M270" s="284"/>
      <c r="N270" s="284"/>
      <c r="O270" s="284"/>
      <c r="P270" s="287"/>
      <c r="Q270" s="284"/>
      <c r="R270" s="262"/>
      <c r="S270" s="293"/>
      <c r="T270" s="293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4"/>
      <c r="F271" s="284"/>
      <c r="G271" s="284"/>
      <c r="H271" s="284"/>
      <c r="I271" s="284"/>
      <c r="J271" s="284"/>
      <c r="K271" s="284"/>
      <c r="L271" s="284"/>
      <c r="M271" s="284"/>
      <c r="N271" s="284"/>
      <c r="O271" s="284"/>
      <c r="P271" s="287"/>
      <c r="Q271" s="284"/>
      <c r="R271" s="262"/>
      <c r="S271" s="293"/>
      <c r="T271" s="293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4"/>
      <c r="F272" s="284"/>
      <c r="G272" s="284"/>
      <c r="H272" s="284"/>
      <c r="I272" s="284"/>
      <c r="J272" s="284"/>
      <c r="K272" s="284"/>
      <c r="L272" s="284"/>
      <c r="M272" s="284"/>
      <c r="N272" s="284"/>
      <c r="O272" s="284"/>
      <c r="P272" s="287"/>
      <c r="Q272" s="284"/>
      <c r="R272" s="262"/>
      <c r="S272" s="293"/>
      <c r="T272" s="293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4"/>
      <c r="F273" s="284"/>
      <c r="G273" s="284"/>
      <c r="H273" s="284"/>
      <c r="I273" s="284"/>
      <c r="J273" s="284"/>
      <c r="K273" s="284"/>
      <c r="L273" s="284"/>
      <c r="M273" s="284"/>
      <c r="N273" s="284"/>
      <c r="O273" s="284"/>
      <c r="P273" s="287"/>
      <c r="Q273" s="284"/>
      <c r="R273" s="262"/>
      <c r="S273" s="293"/>
      <c r="T273" s="293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4"/>
      <c r="F274" s="284"/>
      <c r="G274" s="284"/>
      <c r="H274" s="284"/>
      <c r="I274" s="284"/>
      <c r="J274" s="284"/>
      <c r="K274" s="284"/>
      <c r="L274" s="284"/>
      <c r="M274" s="284"/>
      <c r="N274" s="284"/>
      <c r="O274" s="284"/>
      <c r="P274" s="287"/>
      <c r="Q274" s="284"/>
      <c r="R274" s="262"/>
      <c r="S274" s="293"/>
      <c r="T274" s="293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4"/>
      <c r="F275" s="284"/>
      <c r="G275" s="284"/>
      <c r="H275" s="284"/>
      <c r="I275" s="284"/>
      <c r="J275" s="284"/>
      <c r="K275" s="284"/>
      <c r="L275" s="284"/>
      <c r="M275" s="284"/>
      <c r="N275" s="284"/>
      <c r="O275" s="284"/>
      <c r="P275" s="287"/>
      <c r="Q275" s="284"/>
      <c r="R275" s="262"/>
      <c r="S275" s="293"/>
      <c r="T275" s="293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4"/>
      <c r="F276" s="284"/>
      <c r="G276" s="284"/>
      <c r="H276" s="284"/>
      <c r="I276" s="284"/>
      <c r="J276" s="284"/>
      <c r="K276" s="284"/>
      <c r="L276" s="284"/>
      <c r="M276" s="284"/>
      <c r="N276" s="284"/>
      <c r="O276" s="284"/>
      <c r="P276" s="287"/>
      <c r="Q276" s="284"/>
      <c r="R276" s="262"/>
      <c r="S276" s="293"/>
      <c r="T276" s="293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4"/>
      <c r="F277" s="284"/>
      <c r="G277" s="284"/>
      <c r="H277" s="284"/>
      <c r="I277" s="284"/>
      <c r="J277" s="284"/>
      <c r="K277" s="284"/>
      <c r="L277" s="284"/>
      <c r="M277" s="284"/>
      <c r="N277" s="284"/>
      <c r="O277" s="284"/>
      <c r="P277" s="287"/>
      <c r="Q277" s="284"/>
      <c r="R277" s="262"/>
      <c r="S277" s="293"/>
      <c r="T277" s="293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4"/>
      <c r="F278" s="284"/>
      <c r="G278" s="284"/>
      <c r="H278" s="284"/>
      <c r="I278" s="284"/>
      <c r="J278" s="284"/>
      <c r="K278" s="284"/>
      <c r="L278" s="284"/>
      <c r="M278" s="284"/>
      <c r="N278" s="284"/>
      <c r="O278" s="284"/>
      <c r="P278" s="287"/>
      <c r="Q278" s="284"/>
      <c r="R278" s="262"/>
      <c r="S278" s="293"/>
      <c r="T278" s="293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4"/>
      <c r="F279" s="284"/>
      <c r="G279" s="284"/>
      <c r="H279" s="284"/>
      <c r="I279" s="284"/>
      <c r="J279" s="284"/>
      <c r="K279" s="284"/>
      <c r="L279" s="284"/>
      <c r="M279" s="284"/>
      <c r="N279" s="284"/>
      <c r="O279" s="284"/>
      <c r="P279" s="287"/>
      <c r="Q279" s="284"/>
      <c r="R279" s="262"/>
      <c r="S279" s="293"/>
      <c r="T279" s="293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4"/>
      <c r="F280" s="284"/>
      <c r="G280" s="284"/>
      <c r="H280" s="284"/>
      <c r="I280" s="284"/>
      <c r="J280" s="284"/>
      <c r="K280" s="284"/>
      <c r="L280" s="284"/>
      <c r="M280" s="284"/>
      <c r="N280" s="284"/>
      <c r="O280" s="284"/>
      <c r="P280" s="287"/>
      <c r="Q280" s="284"/>
      <c r="R280" s="262"/>
      <c r="S280" s="293"/>
      <c r="T280" s="293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4"/>
      <c r="F281" s="284"/>
      <c r="G281" s="284"/>
      <c r="H281" s="284"/>
      <c r="I281" s="284"/>
      <c r="J281" s="284"/>
      <c r="K281" s="284"/>
      <c r="L281" s="284"/>
      <c r="M281" s="284"/>
      <c r="N281" s="284"/>
      <c r="O281" s="284"/>
      <c r="P281" s="287"/>
      <c r="Q281" s="284"/>
      <c r="R281" s="262"/>
      <c r="S281" s="293"/>
      <c r="T281" s="293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4"/>
      <c r="F282" s="284"/>
      <c r="G282" s="284"/>
      <c r="H282" s="284"/>
      <c r="I282" s="284"/>
      <c r="J282" s="284"/>
      <c r="K282" s="284"/>
      <c r="L282" s="284"/>
      <c r="M282" s="284"/>
      <c r="N282" s="284"/>
      <c r="O282" s="284"/>
      <c r="P282" s="287"/>
      <c r="Q282" s="284"/>
      <c r="R282" s="262"/>
      <c r="S282" s="293"/>
      <c r="T282" s="293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4"/>
      <c r="F283" s="284"/>
      <c r="G283" s="284"/>
      <c r="H283" s="284"/>
      <c r="I283" s="284"/>
      <c r="J283" s="284"/>
      <c r="K283" s="284"/>
      <c r="L283" s="284"/>
      <c r="M283" s="284"/>
      <c r="N283" s="284"/>
      <c r="O283" s="284"/>
      <c r="P283" s="287"/>
      <c r="Q283" s="284"/>
      <c r="R283" s="262"/>
      <c r="S283" s="293"/>
      <c r="T283" s="293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4"/>
      <c r="F284" s="284"/>
      <c r="G284" s="284"/>
      <c r="H284" s="284"/>
      <c r="I284" s="284"/>
      <c r="J284" s="284"/>
      <c r="K284" s="284"/>
      <c r="L284" s="284"/>
      <c r="M284" s="284"/>
      <c r="N284" s="284"/>
      <c r="O284" s="284"/>
      <c r="P284" s="287"/>
      <c r="Q284" s="284"/>
      <c r="R284" s="262"/>
      <c r="S284" s="293"/>
      <c r="T284" s="293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4"/>
      <c r="F285" s="284"/>
      <c r="G285" s="284"/>
      <c r="H285" s="284"/>
      <c r="I285" s="284"/>
      <c r="J285" s="284"/>
      <c r="K285" s="284"/>
      <c r="L285" s="284"/>
      <c r="M285" s="284"/>
      <c r="N285" s="284"/>
      <c r="O285" s="284"/>
      <c r="P285" s="287"/>
      <c r="Q285" s="284"/>
      <c r="R285" s="262"/>
      <c r="S285" s="293"/>
      <c r="T285" s="293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4"/>
      <c r="F286" s="284"/>
      <c r="G286" s="284"/>
      <c r="H286" s="284"/>
      <c r="I286" s="284"/>
      <c r="J286" s="284"/>
      <c r="K286" s="284"/>
      <c r="L286" s="284"/>
      <c r="M286" s="284"/>
      <c r="N286" s="284"/>
      <c r="O286" s="284"/>
      <c r="P286" s="287"/>
      <c r="Q286" s="284"/>
      <c r="R286" s="262"/>
      <c r="S286" s="293"/>
      <c r="T286" s="293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4"/>
      <c r="F287" s="284"/>
      <c r="G287" s="284"/>
      <c r="H287" s="284"/>
      <c r="I287" s="284"/>
      <c r="J287" s="284"/>
      <c r="K287" s="284"/>
      <c r="L287" s="284"/>
      <c r="M287" s="284"/>
      <c r="N287" s="284"/>
      <c r="O287" s="284"/>
      <c r="P287" s="287"/>
      <c r="Q287" s="284"/>
      <c r="R287" s="262"/>
      <c r="S287" s="293"/>
      <c r="T287" s="293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4"/>
      <c r="F288" s="284"/>
      <c r="G288" s="284"/>
      <c r="H288" s="284"/>
      <c r="I288" s="284"/>
      <c r="J288" s="284"/>
      <c r="K288" s="284"/>
      <c r="L288" s="284"/>
      <c r="M288" s="284"/>
      <c r="N288" s="284"/>
      <c r="O288" s="284"/>
      <c r="P288" s="287"/>
      <c r="Q288" s="284"/>
      <c r="R288" s="262"/>
      <c r="S288" s="293"/>
      <c r="T288" s="293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4"/>
      <c r="F289" s="284"/>
      <c r="G289" s="284"/>
      <c r="H289" s="284"/>
      <c r="I289" s="284"/>
      <c r="J289" s="284"/>
      <c r="K289" s="284"/>
      <c r="L289" s="284"/>
      <c r="M289" s="284"/>
      <c r="N289" s="284"/>
      <c r="O289" s="284"/>
      <c r="P289" s="287"/>
      <c r="Q289" s="284"/>
      <c r="R289" s="262"/>
      <c r="S289" s="293"/>
      <c r="T289" s="293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4"/>
      <c r="F290" s="284"/>
      <c r="G290" s="284"/>
      <c r="H290" s="284"/>
      <c r="I290" s="284"/>
      <c r="J290" s="284"/>
      <c r="K290" s="284"/>
      <c r="L290" s="284"/>
      <c r="M290" s="284"/>
      <c r="N290" s="284"/>
      <c r="O290" s="284"/>
      <c r="P290" s="287"/>
      <c r="Q290" s="284"/>
      <c r="R290" s="262"/>
      <c r="S290" s="293"/>
      <c r="T290" s="293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4"/>
      <c r="F291" s="284"/>
      <c r="G291" s="284"/>
      <c r="H291" s="284"/>
      <c r="I291" s="284"/>
      <c r="J291" s="284"/>
      <c r="K291" s="284"/>
      <c r="L291" s="284"/>
      <c r="M291" s="284"/>
      <c r="N291" s="284"/>
      <c r="O291" s="284"/>
      <c r="P291" s="287"/>
      <c r="Q291" s="284"/>
      <c r="R291" s="262"/>
      <c r="S291" s="293"/>
      <c r="T291" s="293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4"/>
      <c r="F292" s="284"/>
      <c r="G292" s="284"/>
      <c r="H292" s="284"/>
      <c r="I292" s="284"/>
      <c r="J292" s="284"/>
      <c r="K292" s="284"/>
      <c r="L292" s="284"/>
      <c r="M292" s="284"/>
      <c r="N292" s="284"/>
      <c r="O292" s="284"/>
      <c r="P292" s="287"/>
      <c r="Q292" s="284"/>
      <c r="R292" s="262"/>
      <c r="S292" s="293"/>
      <c r="T292" s="293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4"/>
      <c r="F293" s="284"/>
      <c r="G293" s="284"/>
      <c r="H293" s="284"/>
      <c r="I293" s="284"/>
      <c r="J293" s="284"/>
      <c r="K293" s="284"/>
      <c r="L293" s="284"/>
      <c r="M293" s="284"/>
      <c r="N293" s="284"/>
      <c r="O293" s="284"/>
      <c r="P293" s="287"/>
      <c r="Q293" s="284"/>
      <c r="R293" s="262"/>
      <c r="S293" s="293"/>
      <c r="T293" s="293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4"/>
      <c r="F294" s="284"/>
      <c r="G294" s="284"/>
      <c r="H294" s="284"/>
      <c r="I294" s="284"/>
      <c r="J294" s="284"/>
      <c r="K294" s="284"/>
      <c r="L294" s="284"/>
      <c r="M294" s="284"/>
      <c r="N294" s="284"/>
      <c r="O294" s="284"/>
      <c r="P294" s="287"/>
      <c r="Q294" s="284"/>
      <c r="R294" s="262"/>
      <c r="S294" s="293"/>
      <c r="T294" s="293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4"/>
      <c r="F295" s="284"/>
      <c r="G295" s="284"/>
      <c r="H295" s="284"/>
      <c r="I295" s="284"/>
      <c r="J295" s="284"/>
      <c r="K295" s="284"/>
      <c r="L295" s="284"/>
      <c r="M295" s="284"/>
      <c r="N295" s="284"/>
      <c r="O295" s="284"/>
      <c r="P295" s="287"/>
      <c r="Q295" s="284"/>
      <c r="R295" s="262"/>
      <c r="S295" s="293"/>
      <c r="T295" s="293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4"/>
      <c r="F296" s="284"/>
      <c r="G296" s="284"/>
      <c r="H296" s="284"/>
      <c r="I296" s="284"/>
      <c r="J296" s="284"/>
      <c r="K296" s="284"/>
      <c r="L296" s="284"/>
      <c r="M296" s="284"/>
      <c r="N296" s="284"/>
      <c r="O296" s="284"/>
      <c r="P296" s="287"/>
      <c r="Q296" s="284"/>
      <c r="R296" s="262"/>
      <c r="S296" s="293"/>
      <c r="T296" s="293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4"/>
      <c r="F297" s="284"/>
      <c r="G297" s="284"/>
      <c r="H297" s="284"/>
      <c r="I297" s="284"/>
      <c r="J297" s="284"/>
      <c r="K297" s="284"/>
      <c r="L297" s="284"/>
      <c r="M297" s="284"/>
      <c r="N297" s="284"/>
      <c r="O297" s="284"/>
      <c r="P297" s="287"/>
      <c r="Q297" s="284"/>
      <c r="R297" s="262"/>
      <c r="S297" s="293"/>
      <c r="T297" s="293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4"/>
      <c r="F298" s="284"/>
      <c r="G298" s="284"/>
      <c r="H298" s="284"/>
      <c r="I298" s="284"/>
      <c r="J298" s="284"/>
      <c r="K298" s="284"/>
      <c r="L298" s="284"/>
      <c r="M298" s="284"/>
      <c r="N298" s="284"/>
      <c r="O298" s="284"/>
      <c r="P298" s="287"/>
      <c r="Q298" s="284"/>
      <c r="R298" s="262"/>
      <c r="S298" s="293"/>
      <c r="T298" s="293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4"/>
      <c r="F299" s="284"/>
      <c r="G299" s="284"/>
      <c r="H299" s="284"/>
      <c r="I299" s="284"/>
      <c r="J299" s="284"/>
      <c r="K299" s="284"/>
      <c r="L299" s="284"/>
      <c r="M299" s="284"/>
      <c r="N299" s="284"/>
      <c r="O299" s="284"/>
      <c r="P299" s="287"/>
      <c r="Q299" s="284"/>
      <c r="R299" s="262"/>
      <c r="S299" s="293"/>
      <c r="T299" s="293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4"/>
      <c r="F300" s="284"/>
      <c r="G300" s="284"/>
      <c r="H300" s="284"/>
      <c r="I300" s="284"/>
      <c r="J300" s="284"/>
      <c r="K300" s="284"/>
      <c r="L300" s="284"/>
      <c r="M300" s="284"/>
      <c r="N300" s="284"/>
      <c r="O300" s="284"/>
      <c r="P300" s="287"/>
      <c r="Q300" s="284"/>
      <c r="R300" s="262"/>
      <c r="S300" s="293"/>
      <c r="T300" s="293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4"/>
      <c r="F301" s="284"/>
      <c r="G301" s="284"/>
      <c r="H301" s="284"/>
      <c r="I301" s="284"/>
      <c r="J301" s="284"/>
      <c r="K301" s="284"/>
      <c r="L301" s="284"/>
      <c r="M301" s="284"/>
      <c r="N301" s="284"/>
      <c r="O301" s="284"/>
      <c r="P301" s="287"/>
      <c r="Q301" s="284"/>
      <c r="R301" s="262"/>
      <c r="S301" s="293"/>
      <c r="T301" s="293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4"/>
      <c r="F302" s="284"/>
      <c r="G302" s="284"/>
      <c r="H302" s="284"/>
      <c r="I302" s="284"/>
      <c r="J302" s="284"/>
      <c r="K302" s="284"/>
      <c r="L302" s="284"/>
      <c r="M302" s="284"/>
      <c r="N302" s="284"/>
      <c r="O302" s="284"/>
      <c r="P302" s="287"/>
      <c r="Q302" s="284"/>
      <c r="R302" s="262"/>
      <c r="S302" s="293"/>
      <c r="T302" s="293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4"/>
      <c r="F303" s="284"/>
      <c r="G303" s="284"/>
      <c r="H303" s="284"/>
      <c r="I303" s="284"/>
      <c r="J303" s="284"/>
      <c r="K303" s="284"/>
      <c r="L303" s="284"/>
      <c r="M303" s="284"/>
      <c r="N303" s="284"/>
      <c r="O303" s="284"/>
      <c r="P303" s="287"/>
      <c r="Q303" s="284"/>
      <c r="R303" s="262"/>
      <c r="S303" s="293"/>
      <c r="T303" s="293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4"/>
      <c r="F304" s="284"/>
      <c r="G304" s="284"/>
      <c r="H304" s="284"/>
      <c r="I304" s="284"/>
      <c r="J304" s="284"/>
      <c r="K304" s="284"/>
      <c r="L304" s="284"/>
      <c r="M304" s="284"/>
      <c r="N304" s="284"/>
      <c r="O304" s="284"/>
      <c r="P304" s="287"/>
      <c r="Q304" s="284"/>
      <c r="R304" s="262"/>
      <c r="S304" s="293"/>
      <c r="T304" s="293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4"/>
      <c r="F305" s="284"/>
      <c r="G305" s="284"/>
      <c r="H305" s="284"/>
      <c r="I305" s="284"/>
      <c r="J305" s="284"/>
      <c r="K305" s="284"/>
      <c r="L305" s="284"/>
      <c r="M305" s="284"/>
      <c r="N305" s="284"/>
      <c r="O305" s="284"/>
      <c r="P305" s="287"/>
      <c r="Q305" s="284"/>
      <c r="R305" s="262"/>
      <c r="S305" s="293"/>
      <c r="T305" s="293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4"/>
      <c r="F306" s="284"/>
      <c r="G306" s="284"/>
      <c r="H306" s="284"/>
      <c r="I306" s="284"/>
      <c r="J306" s="284"/>
      <c r="K306" s="284"/>
      <c r="L306" s="284"/>
      <c r="M306" s="284"/>
      <c r="N306" s="284"/>
      <c r="O306" s="284"/>
      <c r="P306" s="287"/>
      <c r="Q306" s="284"/>
      <c r="R306" s="262"/>
      <c r="S306" s="293"/>
      <c r="T306" s="293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4"/>
      <c r="F307" s="284"/>
      <c r="G307" s="284"/>
      <c r="H307" s="284"/>
      <c r="I307" s="284"/>
      <c r="J307" s="284"/>
      <c r="K307" s="284"/>
      <c r="L307" s="284"/>
      <c r="M307" s="284"/>
      <c r="N307" s="284"/>
      <c r="O307" s="284"/>
      <c r="P307" s="287"/>
      <c r="Q307" s="284"/>
      <c r="R307" s="262"/>
      <c r="S307" s="293"/>
      <c r="T307" s="293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4"/>
      <c r="F308" s="284"/>
      <c r="G308" s="284"/>
      <c r="H308" s="284"/>
      <c r="I308" s="284"/>
      <c r="J308" s="284"/>
      <c r="K308" s="284"/>
      <c r="L308" s="284"/>
      <c r="M308" s="284"/>
      <c r="N308" s="284"/>
      <c r="O308" s="284"/>
      <c r="P308" s="287"/>
      <c r="Q308" s="284"/>
      <c r="R308" s="262"/>
      <c r="S308" s="293"/>
      <c r="T308" s="293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4"/>
      <c r="F309" s="284"/>
      <c r="G309" s="284"/>
      <c r="H309" s="284"/>
      <c r="I309" s="284"/>
      <c r="J309" s="284"/>
      <c r="K309" s="284"/>
      <c r="L309" s="284"/>
      <c r="M309" s="284"/>
      <c r="N309" s="284"/>
      <c r="O309" s="284"/>
      <c r="P309" s="287"/>
      <c r="Q309" s="284"/>
      <c r="R309" s="262"/>
      <c r="S309" s="293"/>
      <c r="T309" s="293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4"/>
      <c r="F310" s="284"/>
      <c r="G310" s="284"/>
      <c r="H310" s="284"/>
      <c r="I310" s="284"/>
      <c r="J310" s="284"/>
      <c r="K310" s="284"/>
      <c r="L310" s="284"/>
      <c r="M310" s="284"/>
      <c r="N310" s="284"/>
      <c r="O310" s="284"/>
      <c r="P310" s="287"/>
      <c r="Q310" s="284"/>
      <c r="R310" s="262"/>
      <c r="S310" s="293"/>
      <c r="T310" s="293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4"/>
      <c r="F311" s="284"/>
      <c r="G311" s="284"/>
      <c r="H311" s="284"/>
      <c r="I311" s="284"/>
      <c r="J311" s="284"/>
      <c r="K311" s="284"/>
      <c r="L311" s="284"/>
      <c r="M311" s="284"/>
      <c r="N311" s="284"/>
      <c r="O311" s="284"/>
      <c r="P311" s="287"/>
      <c r="Q311" s="284"/>
      <c r="R311" s="262"/>
      <c r="S311" s="293"/>
      <c r="T311" s="293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4"/>
      <c r="F312" s="284"/>
      <c r="G312" s="284"/>
      <c r="H312" s="284"/>
      <c r="I312" s="284"/>
      <c r="J312" s="284"/>
      <c r="K312" s="284"/>
      <c r="L312" s="284"/>
      <c r="M312" s="284"/>
      <c r="N312" s="284"/>
      <c r="O312" s="284"/>
      <c r="P312" s="287"/>
      <c r="Q312" s="284"/>
      <c r="R312" s="262"/>
      <c r="S312" s="293"/>
      <c r="T312" s="293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4"/>
      <c r="F313" s="284"/>
      <c r="G313" s="284"/>
      <c r="H313" s="284"/>
      <c r="I313" s="284"/>
      <c r="J313" s="284"/>
      <c r="K313" s="284"/>
      <c r="L313" s="284"/>
      <c r="M313" s="284"/>
      <c r="N313" s="284"/>
      <c r="O313" s="284"/>
      <c r="P313" s="287"/>
      <c r="Q313" s="284"/>
      <c r="R313" s="262"/>
      <c r="S313" s="293"/>
      <c r="T313" s="293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4"/>
      <c r="F314" s="284"/>
      <c r="G314" s="284"/>
      <c r="H314" s="284"/>
      <c r="I314" s="284"/>
      <c r="J314" s="284"/>
      <c r="K314" s="284"/>
      <c r="L314" s="284"/>
      <c r="M314" s="284"/>
      <c r="N314" s="284"/>
      <c r="O314" s="284"/>
      <c r="P314" s="287"/>
      <c r="Q314" s="284"/>
      <c r="R314" s="262"/>
      <c r="S314" s="293"/>
      <c r="T314" s="293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4"/>
      <c r="F315" s="284"/>
      <c r="G315" s="284"/>
      <c r="H315" s="284"/>
      <c r="I315" s="284"/>
      <c r="J315" s="284"/>
      <c r="K315" s="284"/>
      <c r="L315" s="284"/>
      <c r="M315" s="284"/>
      <c r="N315" s="284"/>
      <c r="O315" s="284"/>
      <c r="P315" s="287"/>
      <c r="Q315" s="284"/>
      <c r="R315" s="262"/>
      <c r="S315" s="293"/>
      <c r="T315" s="293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4"/>
      <c r="F316" s="284"/>
      <c r="G316" s="284"/>
      <c r="H316" s="284"/>
      <c r="I316" s="284"/>
      <c r="J316" s="284"/>
      <c r="K316" s="284"/>
      <c r="L316" s="284"/>
      <c r="M316" s="284"/>
      <c r="N316" s="284"/>
      <c r="O316" s="284"/>
      <c r="P316" s="287"/>
      <c r="Q316" s="284"/>
      <c r="R316" s="262"/>
      <c r="S316" s="293"/>
      <c r="T316" s="293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4"/>
      <c r="F317" s="284"/>
      <c r="G317" s="284"/>
      <c r="H317" s="284"/>
      <c r="I317" s="284"/>
      <c r="J317" s="284"/>
      <c r="K317" s="284"/>
      <c r="L317" s="284"/>
      <c r="M317" s="284"/>
      <c r="N317" s="284"/>
      <c r="O317" s="284"/>
      <c r="P317" s="287"/>
      <c r="Q317" s="284"/>
      <c r="R317" s="262"/>
      <c r="S317" s="293"/>
      <c r="T317" s="293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4"/>
      <c r="F318" s="284"/>
      <c r="G318" s="284"/>
      <c r="H318" s="284"/>
      <c r="I318" s="284"/>
      <c r="J318" s="284"/>
      <c r="K318" s="284"/>
      <c r="L318" s="284"/>
      <c r="M318" s="284"/>
      <c r="N318" s="284"/>
      <c r="O318" s="284"/>
      <c r="P318" s="287"/>
      <c r="Q318" s="284"/>
      <c r="R318" s="262"/>
      <c r="S318" s="293"/>
      <c r="T318" s="293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4"/>
      <c r="F319" s="284"/>
      <c r="G319" s="284"/>
      <c r="H319" s="284"/>
      <c r="I319" s="284"/>
      <c r="J319" s="284"/>
      <c r="K319" s="284"/>
      <c r="L319" s="284"/>
      <c r="M319" s="284"/>
      <c r="N319" s="284"/>
      <c r="O319" s="284"/>
      <c r="P319" s="287"/>
      <c r="Q319" s="284"/>
      <c r="R319" s="262"/>
      <c r="S319" s="293"/>
      <c r="T319" s="293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4"/>
      <c r="F320" s="284"/>
      <c r="G320" s="284"/>
      <c r="H320" s="284"/>
      <c r="I320" s="284"/>
      <c r="J320" s="284"/>
      <c r="K320" s="284"/>
      <c r="L320" s="284"/>
      <c r="M320" s="284"/>
      <c r="N320" s="284"/>
      <c r="O320" s="284"/>
      <c r="P320" s="287"/>
      <c r="Q320" s="284"/>
      <c r="R320" s="262"/>
      <c r="S320" s="293"/>
      <c r="T320" s="293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4"/>
      <c r="F321" s="284"/>
      <c r="G321" s="284"/>
      <c r="H321" s="284"/>
      <c r="I321" s="284"/>
      <c r="J321" s="284"/>
      <c r="K321" s="284"/>
      <c r="L321" s="284"/>
      <c r="M321" s="284"/>
      <c r="N321" s="284"/>
      <c r="O321" s="284"/>
      <c r="P321" s="287"/>
      <c r="Q321" s="284"/>
      <c r="R321" s="262"/>
      <c r="S321" s="293"/>
      <c r="T321" s="293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4"/>
      <c r="F322" s="284"/>
      <c r="G322" s="284"/>
      <c r="H322" s="284"/>
      <c r="I322" s="284"/>
      <c r="J322" s="284"/>
      <c r="K322" s="284"/>
      <c r="L322" s="284"/>
      <c r="M322" s="284"/>
      <c r="N322" s="284"/>
      <c r="O322" s="284"/>
      <c r="P322" s="287"/>
      <c r="Q322" s="284"/>
      <c r="R322" s="262"/>
      <c r="S322" s="293"/>
      <c r="T322" s="293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4"/>
      <c r="F323" s="284"/>
      <c r="G323" s="284"/>
      <c r="H323" s="284"/>
      <c r="I323" s="284"/>
      <c r="J323" s="284"/>
      <c r="K323" s="284"/>
      <c r="L323" s="284"/>
      <c r="M323" s="284"/>
      <c r="N323" s="284"/>
      <c r="O323" s="284"/>
      <c r="P323" s="287"/>
      <c r="Q323" s="284"/>
      <c r="R323" s="262"/>
      <c r="S323" s="293"/>
      <c r="T323" s="293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4"/>
      <c r="F324" s="284"/>
      <c r="G324" s="284"/>
      <c r="H324" s="284"/>
      <c r="I324" s="284"/>
      <c r="J324" s="284"/>
      <c r="K324" s="284"/>
      <c r="L324" s="284"/>
      <c r="M324" s="284"/>
      <c r="N324" s="284"/>
      <c r="O324" s="284"/>
      <c r="P324" s="287"/>
      <c r="Q324" s="284"/>
      <c r="R324" s="262"/>
      <c r="S324" s="293"/>
      <c r="T324" s="293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4"/>
      <c r="F325" s="284"/>
      <c r="G325" s="284"/>
      <c r="H325" s="284"/>
      <c r="I325" s="284"/>
      <c r="J325" s="284"/>
      <c r="K325" s="284"/>
      <c r="L325" s="284"/>
      <c r="M325" s="284"/>
      <c r="N325" s="284"/>
      <c r="O325" s="284"/>
      <c r="P325" s="287"/>
      <c r="Q325" s="284"/>
      <c r="R325" s="262"/>
      <c r="S325" s="293"/>
      <c r="T325" s="293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4"/>
      <c r="F326" s="284"/>
      <c r="G326" s="284"/>
      <c r="H326" s="284"/>
      <c r="I326" s="284"/>
      <c r="J326" s="284"/>
      <c r="K326" s="284"/>
      <c r="L326" s="284"/>
      <c r="M326" s="284"/>
      <c r="N326" s="284"/>
      <c r="O326" s="284"/>
      <c r="P326" s="287"/>
      <c r="Q326" s="284"/>
      <c r="R326" s="262"/>
      <c r="S326" s="293"/>
      <c r="T326" s="293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4"/>
      <c r="F327" s="284"/>
      <c r="G327" s="284"/>
      <c r="H327" s="284"/>
      <c r="I327" s="284"/>
      <c r="J327" s="284"/>
      <c r="K327" s="284"/>
      <c r="L327" s="284"/>
      <c r="M327" s="284"/>
      <c r="N327" s="284"/>
      <c r="O327" s="284"/>
      <c r="P327" s="287"/>
      <c r="Q327" s="284"/>
      <c r="R327" s="262"/>
      <c r="S327" s="293"/>
      <c r="T327" s="293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4"/>
      <c r="F328" s="284"/>
      <c r="G328" s="284"/>
      <c r="H328" s="284"/>
      <c r="I328" s="284"/>
      <c r="J328" s="284"/>
      <c r="K328" s="284"/>
      <c r="L328" s="284"/>
      <c r="M328" s="284"/>
      <c r="N328" s="284"/>
      <c r="O328" s="284"/>
      <c r="P328" s="287"/>
      <c r="Q328" s="284"/>
      <c r="R328" s="262"/>
      <c r="S328" s="293"/>
      <c r="T328" s="293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4"/>
      <c r="F329" s="284"/>
      <c r="G329" s="284"/>
      <c r="H329" s="284"/>
      <c r="I329" s="284"/>
      <c r="J329" s="284"/>
      <c r="K329" s="284"/>
      <c r="L329" s="284"/>
      <c r="M329" s="284"/>
      <c r="N329" s="284"/>
      <c r="O329" s="284"/>
      <c r="P329" s="287"/>
      <c r="Q329" s="284"/>
      <c r="R329" s="262"/>
      <c r="S329" s="293"/>
      <c r="T329" s="293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4"/>
      <c r="F330" s="284"/>
      <c r="G330" s="284"/>
      <c r="H330" s="284"/>
      <c r="I330" s="284"/>
      <c r="J330" s="284"/>
      <c r="K330" s="284"/>
      <c r="L330" s="284"/>
      <c r="M330" s="284"/>
      <c r="N330" s="284"/>
      <c r="O330" s="284"/>
      <c r="P330" s="287"/>
      <c r="Q330" s="284"/>
      <c r="R330" s="262"/>
      <c r="S330" s="293"/>
      <c r="T330" s="293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4"/>
      <c r="F331" s="284"/>
      <c r="G331" s="284"/>
      <c r="H331" s="284"/>
      <c r="I331" s="284"/>
      <c r="J331" s="284"/>
      <c r="K331" s="284"/>
      <c r="L331" s="284"/>
      <c r="M331" s="284"/>
      <c r="N331" s="284"/>
      <c r="O331" s="284"/>
      <c r="P331" s="287"/>
      <c r="Q331" s="284"/>
      <c r="R331" s="262"/>
      <c r="S331" s="293"/>
      <c r="T331" s="293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4"/>
      <c r="F332" s="284"/>
      <c r="G332" s="284"/>
      <c r="H332" s="284"/>
      <c r="I332" s="284"/>
      <c r="J332" s="284"/>
      <c r="K332" s="284"/>
      <c r="L332" s="284"/>
      <c r="M332" s="284"/>
      <c r="N332" s="284"/>
      <c r="O332" s="284"/>
      <c r="P332" s="287"/>
      <c r="Q332" s="284"/>
      <c r="R332" s="262"/>
      <c r="S332" s="293"/>
      <c r="T332" s="293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4"/>
      <c r="F333" s="284"/>
      <c r="G333" s="284"/>
      <c r="H333" s="284"/>
      <c r="I333" s="284"/>
      <c r="J333" s="284"/>
      <c r="K333" s="284"/>
      <c r="L333" s="284"/>
      <c r="M333" s="284"/>
      <c r="N333" s="284"/>
      <c r="O333" s="284"/>
      <c r="P333" s="287"/>
      <c r="Q333" s="284"/>
      <c r="R333" s="262"/>
      <c r="S333" s="293"/>
      <c r="T333" s="293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4"/>
      <c r="F334" s="284"/>
      <c r="G334" s="284"/>
      <c r="H334" s="284"/>
      <c r="I334" s="284"/>
      <c r="J334" s="284"/>
      <c r="K334" s="284"/>
      <c r="L334" s="284"/>
      <c r="M334" s="284"/>
      <c r="N334" s="284"/>
      <c r="O334" s="284"/>
      <c r="P334" s="287"/>
      <c r="Q334" s="284"/>
      <c r="R334" s="262"/>
      <c r="S334" s="293"/>
      <c r="T334" s="293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4"/>
      <c r="F335" s="284"/>
      <c r="G335" s="284"/>
      <c r="H335" s="284"/>
      <c r="I335" s="284"/>
      <c r="J335" s="284"/>
      <c r="K335" s="284"/>
      <c r="L335" s="284"/>
      <c r="M335" s="284"/>
      <c r="N335" s="284"/>
      <c r="O335" s="284"/>
      <c r="P335" s="287"/>
      <c r="Q335" s="284"/>
      <c r="R335" s="262"/>
      <c r="S335" s="293"/>
      <c r="T335" s="293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4"/>
      <c r="F336" s="284"/>
      <c r="G336" s="284"/>
      <c r="H336" s="284"/>
      <c r="I336" s="284"/>
      <c r="J336" s="284"/>
      <c r="K336" s="284"/>
      <c r="L336" s="284"/>
      <c r="M336" s="284"/>
      <c r="N336" s="284"/>
      <c r="O336" s="284"/>
      <c r="P336" s="287"/>
      <c r="Q336" s="284"/>
      <c r="R336" s="262"/>
      <c r="S336" s="293"/>
      <c r="T336" s="293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4"/>
      <c r="F337" s="284"/>
      <c r="G337" s="284"/>
      <c r="H337" s="284"/>
      <c r="I337" s="284"/>
      <c r="J337" s="284"/>
      <c r="K337" s="284"/>
      <c r="L337" s="284"/>
      <c r="M337" s="284"/>
      <c r="N337" s="284"/>
      <c r="O337" s="284"/>
      <c r="P337" s="287"/>
      <c r="Q337" s="284"/>
      <c r="R337" s="262"/>
      <c r="S337" s="293"/>
      <c r="T337" s="293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4"/>
      <c r="F338" s="284"/>
      <c r="G338" s="284"/>
      <c r="H338" s="284"/>
      <c r="I338" s="284"/>
      <c r="J338" s="284"/>
      <c r="K338" s="284"/>
      <c r="L338" s="284"/>
      <c r="M338" s="284"/>
      <c r="N338" s="284"/>
      <c r="O338" s="284"/>
      <c r="P338" s="287"/>
      <c r="Q338" s="284"/>
      <c r="R338" s="262"/>
      <c r="S338" s="293"/>
      <c r="T338" s="293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4"/>
      <c r="F339" s="284"/>
      <c r="G339" s="284"/>
      <c r="H339" s="284"/>
      <c r="I339" s="284"/>
      <c r="J339" s="284"/>
      <c r="K339" s="284"/>
      <c r="L339" s="284"/>
      <c r="M339" s="284"/>
      <c r="N339" s="284"/>
      <c r="O339" s="284"/>
      <c r="P339" s="287"/>
      <c r="Q339" s="284"/>
      <c r="R339" s="262"/>
      <c r="S339" s="293"/>
      <c r="T339" s="293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4"/>
      <c r="F340" s="284"/>
      <c r="G340" s="284"/>
      <c r="H340" s="284"/>
      <c r="I340" s="284"/>
      <c r="J340" s="284"/>
      <c r="K340" s="284"/>
      <c r="L340" s="284"/>
      <c r="M340" s="284"/>
      <c r="N340" s="284"/>
      <c r="O340" s="284"/>
      <c r="P340" s="287"/>
      <c r="Q340" s="284"/>
      <c r="R340" s="262"/>
      <c r="S340" s="293"/>
      <c r="T340" s="293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4"/>
      <c r="F341" s="284"/>
      <c r="G341" s="284"/>
      <c r="H341" s="284"/>
      <c r="I341" s="284"/>
      <c r="J341" s="284"/>
      <c r="K341" s="284"/>
      <c r="L341" s="284"/>
      <c r="M341" s="284"/>
      <c r="N341" s="284"/>
      <c r="O341" s="284"/>
      <c r="P341" s="287"/>
      <c r="Q341" s="284"/>
      <c r="R341" s="262"/>
      <c r="S341" s="293"/>
      <c r="T341" s="293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4"/>
      <c r="F342" s="284"/>
      <c r="G342" s="284"/>
      <c r="H342" s="284"/>
      <c r="I342" s="284"/>
      <c r="J342" s="284"/>
      <c r="K342" s="284"/>
      <c r="L342" s="284"/>
      <c r="M342" s="284"/>
      <c r="N342" s="284"/>
      <c r="O342" s="284"/>
      <c r="P342" s="287"/>
      <c r="Q342" s="284"/>
      <c r="R342" s="262"/>
      <c r="S342" s="293"/>
      <c r="T342" s="293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4"/>
      <c r="F343" s="284"/>
      <c r="G343" s="284"/>
      <c r="H343" s="284"/>
      <c r="I343" s="284"/>
      <c r="J343" s="284"/>
      <c r="K343" s="284"/>
      <c r="L343" s="284"/>
      <c r="M343" s="284"/>
      <c r="N343" s="284"/>
      <c r="O343" s="284"/>
      <c r="P343" s="287"/>
      <c r="Q343" s="284"/>
      <c r="R343" s="262"/>
      <c r="S343" s="293"/>
      <c r="T343" s="293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4"/>
      <c r="F344" s="284"/>
      <c r="G344" s="284"/>
      <c r="H344" s="284"/>
      <c r="I344" s="284"/>
      <c r="J344" s="284"/>
      <c r="K344" s="284"/>
      <c r="L344" s="284"/>
      <c r="M344" s="284"/>
      <c r="N344" s="284"/>
      <c r="O344" s="284"/>
      <c r="P344" s="287"/>
      <c r="Q344" s="284"/>
      <c r="R344" s="262"/>
      <c r="S344" s="293"/>
      <c r="T344" s="293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4"/>
      <c r="F345" s="284"/>
      <c r="G345" s="284"/>
      <c r="H345" s="284"/>
      <c r="I345" s="284"/>
      <c r="J345" s="284"/>
      <c r="K345" s="284"/>
      <c r="L345" s="284"/>
      <c r="M345" s="284"/>
      <c r="N345" s="284"/>
      <c r="O345" s="284"/>
      <c r="P345" s="287"/>
      <c r="Q345" s="284"/>
      <c r="R345" s="262"/>
      <c r="S345" s="293"/>
      <c r="T345" s="293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4"/>
      <c r="F346" s="284"/>
      <c r="G346" s="284"/>
      <c r="H346" s="284"/>
      <c r="I346" s="284"/>
      <c r="J346" s="284"/>
      <c r="K346" s="284"/>
      <c r="L346" s="284"/>
      <c r="M346" s="284"/>
      <c r="N346" s="284"/>
      <c r="O346" s="284"/>
      <c r="P346" s="287"/>
      <c r="Q346" s="284"/>
      <c r="R346" s="262"/>
      <c r="S346" s="293"/>
      <c r="T346" s="293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4"/>
      <c r="F347" s="284"/>
      <c r="G347" s="284"/>
      <c r="H347" s="284"/>
      <c r="I347" s="284"/>
      <c r="J347" s="284"/>
      <c r="K347" s="284"/>
      <c r="L347" s="284"/>
      <c r="M347" s="284"/>
      <c r="N347" s="284"/>
      <c r="O347" s="284"/>
      <c r="P347" s="287"/>
      <c r="Q347" s="284"/>
      <c r="R347" s="262"/>
      <c r="S347" s="293"/>
      <c r="T347" s="293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4"/>
      <c r="F348" s="284"/>
      <c r="G348" s="284"/>
      <c r="H348" s="284"/>
      <c r="I348" s="284"/>
      <c r="J348" s="284"/>
      <c r="K348" s="284"/>
      <c r="L348" s="284"/>
      <c r="M348" s="284"/>
      <c r="N348" s="284"/>
      <c r="O348" s="284"/>
      <c r="P348" s="287"/>
      <c r="Q348" s="284"/>
      <c r="R348" s="262"/>
      <c r="S348" s="293"/>
      <c r="T348" s="293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4"/>
      <c r="F349" s="284"/>
      <c r="G349" s="284"/>
      <c r="H349" s="284"/>
      <c r="I349" s="284"/>
      <c r="J349" s="284"/>
      <c r="K349" s="284"/>
      <c r="L349" s="284"/>
      <c r="M349" s="284"/>
      <c r="N349" s="284"/>
      <c r="O349" s="284"/>
      <c r="P349" s="287"/>
      <c r="Q349" s="284"/>
      <c r="R349" s="262"/>
      <c r="S349" s="293"/>
      <c r="T349" s="293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4"/>
      <c r="F350" s="284"/>
      <c r="G350" s="284"/>
      <c r="H350" s="284"/>
      <c r="I350" s="284"/>
      <c r="J350" s="284"/>
      <c r="K350" s="284"/>
      <c r="L350" s="284"/>
      <c r="M350" s="284"/>
      <c r="N350" s="284"/>
      <c r="O350" s="284"/>
      <c r="P350" s="287"/>
      <c r="Q350" s="284"/>
      <c r="R350" s="262"/>
      <c r="S350" s="293"/>
      <c r="T350" s="293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4"/>
      <c r="F351" s="284"/>
      <c r="G351" s="284"/>
      <c r="H351" s="284"/>
      <c r="I351" s="284"/>
      <c r="J351" s="284"/>
      <c r="K351" s="284"/>
      <c r="L351" s="284"/>
      <c r="M351" s="284"/>
      <c r="N351" s="284"/>
      <c r="O351" s="284"/>
      <c r="P351" s="287"/>
      <c r="Q351" s="284"/>
      <c r="R351" s="262"/>
      <c r="S351" s="293"/>
      <c r="T351" s="293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4"/>
      <c r="F352" s="284"/>
      <c r="G352" s="284"/>
      <c r="H352" s="284"/>
      <c r="I352" s="284"/>
      <c r="J352" s="284"/>
      <c r="K352" s="284"/>
      <c r="L352" s="284"/>
      <c r="M352" s="284"/>
      <c r="N352" s="284"/>
      <c r="O352" s="284"/>
      <c r="P352" s="287"/>
      <c r="Q352" s="284"/>
      <c r="R352" s="262"/>
      <c r="S352" s="293"/>
      <c r="T352" s="293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4"/>
      <c r="F353" s="284"/>
      <c r="G353" s="284"/>
      <c r="H353" s="284"/>
      <c r="I353" s="284"/>
      <c r="J353" s="284"/>
      <c r="K353" s="284"/>
      <c r="L353" s="284"/>
      <c r="M353" s="284"/>
      <c r="N353" s="284"/>
      <c r="O353" s="284"/>
      <c r="P353" s="287"/>
      <c r="Q353" s="284"/>
      <c r="R353" s="262"/>
      <c r="S353" s="293"/>
      <c r="T353" s="293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4"/>
      <c r="F354" s="284"/>
      <c r="G354" s="284"/>
      <c r="H354" s="284"/>
      <c r="I354" s="284"/>
      <c r="J354" s="284"/>
      <c r="K354" s="284"/>
      <c r="L354" s="284"/>
      <c r="M354" s="284"/>
      <c r="N354" s="284"/>
      <c r="O354" s="284"/>
      <c r="P354" s="287"/>
      <c r="Q354" s="284"/>
      <c r="R354" s="262"/>
      <c r="S354" s="293"/>
      <c r="T354" s="293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4"/>
      <c r="F355" s="284"/>
      <c r="G355" s="284"/>
      <c r="H355" s="284"/>
      <c r="I355" s="284"/>
      <c r="J355" s="284"/>
      <c r="K355" s="284"/>
      <c r="L355" s="284"/>
      <c r="M355" s="284"/>
      <c r="N355" s="284"/>
      <c r="O355" s="284"/>
      <c r="P355" s="287"/>
      <c r="Q355" s="284"/>
      <c r="R355" s="262"/>
      <c r="S355" s="293"/>
      <c r="T355" s="293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4"/>
      <c r="F356" s="284"/>
      <c r="G356" s="284"/>
      <c r="H356" s="284"/>
      <c r="I356" s="284"/>
      <c r="J356" s="284"/>
      <c r="K356" s="284"/>
      <c r="L356" s="284"/>
      <c r="M356" s="284"/>
      <c r="N356" s="284"/>
      <c r="O356" s="284"/>
      <c r="P356" s="287"/>
      <c r="Q356" s="284"/>
      <c r="R356" s="262"/>
      <c r="S356" s="293"/>
      <c r="T356" s="293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4"/>
      <c r="F357" s="284"/>
      <c r="G357" s="284"/>
      <c r="H357" s="284"/>
      <c r="I357" s="284"/>
      <c r="J357" s="284"/>
      <c r="K357" s="284"/>
      <c r="L357" s="284"/>
      <c r="M357" s="284"/>
      <c r="N357" s="284"/>
      <c r="O357" s="284"/>
      <c r="P357" s="287"/>
      <c r="Q357" s="284"/>
      <c r="R357" s="262"/>
      <c r="S357" s="293"/>
      <c r="T357" s="293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4"/>
      <c r="F358" s="284"/>
      <c r="G358" s="284"/>
      <c r="H358" s="284"/>
      <c r="I358" s="284"/>
      <c r="J358" s="284"/>
      <c r="K358" s="284"/>
      <c r="L358" s="284"/>
      <c r="M358" s="284"/>
      <c r="N358" s="284"/>
      <c r="O358" s="284"/>
      <c r="P358" s="287"/>
      <c r="Q358" s="284"/>
      <c r="R358" s="262"/>
      <c r="S358" s="293"/>
      <c r="T358" s="293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4"/>
      <c r="F359" s="284"/>
      <c r="G359" s="284"/>
      <c r="H359" s="284"/>
      <c r="I359" s="284"/>
      <c r="J359" s="284"/>
      <c r="K359" s="284"/>
      <c r="L359" s="284"/>
      <c r="M359" s="284"/>
      <c r="N359" s="284"/>
      <c r="O359" s="284"/>
      <c r="P359" s="287"/>
      <c r="Q359" s="284"/>
      <c r="R359" s="262"/>
      <c r="S359" s="293"/>
      <c r="T359" s="293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4"/>
      <c r="F360" s="284"/>
      <c r="G360" s="284"/>
      <c r="H360" s="284"/>
      <c r="I360" s="284"/>
      <c r="J360" s="284"/>
      <c r="K360" s="284"/>
      <c r="L360" s="284"/>
      <c r="M360" s="284"/>
      <c r="N360" s="284"/>
      <c r="O360" s="284"/>
      <c r="P360" s="287"/>
      <c r="Q360" s="284"/>
      <c r="R360" s="262"/>
      <c r="S360" s="293"/>
      <c r="T360" s="293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4"/>
      <c r="F361" s="284"/>
      <c r="G361" s="284"/>
      <c r="H361" s="284"/>
      <c r="I361" s="284"/>
      <c r="J361" s="284"/>
      <c r="K361" s="284"/>
      <c r="L361" s="284"/>
      <c r="M361" s="284"/>
      <c r="N361" s="284"/>
      <c r="O361" s="284"/>
      <c r="P361" s="287"/>
      <c r="Q361" s="284"/>
      <c r="R361" s="262"/>
      <c r="S361" s="293"/>
      <c r="T361" s="293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4"/>
      <c r="F362" s="284"/>
      <c r="G362" s="284"/>
      <c r="H362" s="284"/>
      <c r="I362" s="284"/>
      <c r="J362" s="284"/>
      <c r="K362" s="284"/>
      <c r="L362" s="284"/>
      <c r="M362" s="284"/>
      <c r="N362" s="284"/>
      <c r="O362" s="284"/>
      <c r="P362" s="287"/>
      <c r="Q362" s="284"/>
      <c r="R362" s="262"/>
      <c r="S362" s="293"/>
      <c r="T362" s="293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4"/>
      <c r="F363" s="284"/>
      <c r="G363" s="284"/>
      <c r="H363" s="284"/>
      <c r="I363" s="284"/>
      <c r="J363" s="284"/>
      <c r="K363" s="284"/>
      <c r="L363" s="284"/>
      <c r="M363" s="284"/>
      <c r="N363" s="284"/>
      <c r="O363" s="284"/>
      <c r="P363" s="287"/>
      <c r="Q363" s="284"/>
      <c r="R363" s="262"/>
      <c r="S363" s="293"/>
      <c r="T363" s="293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4"/>
      <c r="F364" s="284"/>
      <c r="G364" s="284"/>
      <c r="H364" s="284"/>
      <c r="I364" s="284"/>
      <c r="J364" s="284"/>
      <c r="K364" s="284"/>
      <c r="L364" s="284"/>
      <c r="M364" s="284"/>
      <c r="N364" s="284"/>
      <c r="O364" s="284"/>
      <c r="P364" s="287"/>
      <c r="Q364" s="284"/>
      <c r="R364" s="262"/>
      <c r="S364" s="293"/>
      <c r="T364" s="293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4"/>
      <c r="F365" s="284"/>
      <c r="G365" s="284"/>
      <c r="H365" s="284"/>
      <c r="I365" s="284"/>
      <c r="J365" s="284"/>
      <c r="K365" s="284"/>
      <c r="L365" s="284"/>
      <c r="M365" s="284"/>
      <c r="N365" s="284"/>
      <c r="O365" s="284"/>
      <c r="P365" s="287"/>
      <c r="Q365" s="284"/>
      <c r="R365" s="262"/>
      <c r="S365" s="293"/>
      <c r="T365" s="293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4"/>
      <c r="F366" s="284"/>
      <c r="G366" s="284"/>
      <c r="H366" s="284"/>
      <c r="I366" s="284"/>
      <c r="J366" s="284"/>
      <c r="K366" s="284"/>
      <c r="L366" s="284"/>
      <c r="M366" s="284"/>
      <c r="N366" s="284"/>
      <c r="O366" s="284"/>
      <c r="P366" s="287"/>
      <c r="Q366" s="284"/>
      <c r="R366" s="262"/>
      <c r="S366" s="293"/>
      <c r="T366" s="293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4"/>
      <c r="F367" s="284"/>
      <c r="G367" s="284"/>
      <c r="H367" s="284"/>
      <c r="I367" s="284"/>
      <c r="J367" s="284"/>
      <c r="K367" s="284"/>
      <c r="L367" s="284"/>
      <c r="M367" s="284"/>
      <c r="N367" s="284"/>
      <c r="O367" s="284"/>
      <c r="P367" s="287"/>
      <c r="Q367" s="284"/>
      <c r="R367" s="262"/>
      <c r="S367" s="293"/>
      <c r="T367" s="293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4"/>
      <c r="F368" s="284"/>
      <c r="G368" s="284"/>
      <c r="H368" s="284"/>
      <c r="I368" s="284"/>
      <c r="J368" s="284"/>
      <c r="K368" s="284"/>
      <c r="L368" s="284"/>
      <c r="M368" s="284"/>
      <c r="N368" s="284"/>
      <c r="O368" s="284"/>
      <c r="P368" s="287"/>
      <c r="Q368" s="284"/>
      <c r="R368" s="262"/>
      <c r="S368" s="293"/>
      <c r="T368" s="293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4"/>
      <c r="F369" s="284"/>
      <c r="G369" s="284"/>
      <c r="H369" s="284"/>
      <c r="I369" s="284"/>
      <c r="J369" s="284"/>
      <c r="K369" s="284"/>
      <c r="L369" s="284"/>
      <c r="M369" s="284"/>
      <c r="N369" s="284"/>
      <c r="O369" s="284"/>
      <c r="P369" s="287"/>
      <c r="Q369" s="284"/>
      <c r="R369" s="262"/>
      <c r="S369" s="293"/>
      <c r="T369" s="293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4"/>
      <c r="F370" s="284"/>
      <c r="G370" s="284"/>
      <c r="H370" s="284"/>
      <c r="I370" s="284"/>
      <c r="J370" s="284"/>
      <c r="K370" s="284"/>
      <c r="L370" s="284"/>
      <c r="M370" s="284"/>
      <c r="N370" s="284"/>
      <c r="O370" s="284"/>
      <c r="P370" s="287"/>
      <c r="Q370" s="284"/>
      <c r="R370" s="262"/>
      <c r="S370" s="293"/>
      <c r="T370" s="293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4"/>
      <c r="F371" s="284"/>
      <c r="G371" s="284"/>
      <c r="H371" s="284"/>
      <c r="I371" s="284"/>
      <c r="J371" s="284"/>
      <c r="K371" s="284"/>
      <c r="L371" s="284"/>
      <c r="M371" s="284"/>
      <c r="N371" s="284"/>
      <c r="O371" s="284"/>
      <c r="P371" s="287"/>
      <c r="Q371" s="284"/>
      <c r="R371" s="262"/>
      <c r="S371" s="293"/>
      <c r="T371" s="293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4"/>
      <c r="F372" s="284"/>
      <c r="G372" s="284"/>
      <c r="H372" s="284"/>
      <c r="I372" s="284"/>
      <c r="J372" s="284"/>
      <c r="K372" s="284"/>
      <c r="L372" s="284"/>
      <c r="M372" s="284"/>
      <c r="N372" s="284"/>
      <c r="O372" s="284"/>
      <c r="P372" s="287"/>
      <c r="Q372" s="284"/>
      <c r="R372" s="262"/>
      <c r="S372" s="293"/>
      <c r="T372" s="293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4"/>
      <c r="F373" s="284"/>
      <c r="G373" s="284"/>
      <c r="H373" s="284"/>
      <c r="I373" s="284"/>
      <c r="J373" s="284"/>
      <c r="K373" s="284"/>
      <c r="L373" s="284"/>
      <c r="M373" s="284"/>
      <c r="N373" s="284"/>
      <c r="O373" s="284"/>
      <c r="P373" s="287"/>
      <c r="Q373" s="284"/>
      <c r="R373" s="262"/>
      <c r="S373" s="293"/>
      <c r="T373" s="293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4"/>
      <c r="F374" s="284"/>
      <c r="G374" s="284"/>
      <c r="H374" s="284"/>
      <c r="I374" s="284"/>
      <c r="J374" s="284"/>
      <c r="K374" s="284"/>
      <c r="L374" s="284"/>
      <c r="M374" s="284"/>
      <c r="N374" s="284"/>
      <c r="O374" s="284"/>
      <c r="P374" s="287"/>
      <c r="Q374" s="284"/>
      <c r="R374" s="262"/>
      <c r="S374" s="293"/>
      <c r="T374" s="293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4"/>
      <c r="F375" s="284"/>
      <c r="G375" s="284"/>
      <c r="H375" s="284"/>
      <c r="I375" s="284"/>
      <c r="J375" s="284"/>
      <c r="K375" s="284"/>
      <c r="L375" s="284"/>
      <c r="M375" s="284"/>
      <c r="N375" s="284"/>
      <c r="O375" s="284"/>
      <c r="P375" s="287"/>
      <c r="Q375" s="284"/>
      <c r="R375" s="262"/>
      <c r="S375" s="293"/>
      <c r="T375" s="293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4"/>
      <c r="F376" s="284"/>
      <c r="G376" s="284"/>
      <c r="H376" s="284"/>
      <c r="I376" s="284"/>
      <c r="J376" s="284"/>
      <c r="K376" s="284"/>
      <c r="L376" s="284"/>
      <c r="M376" s="284"/>
      <c r="N376" s="284"/>
      <c r="O376" s="284"/>
      <c r="P376" s="287"/>
      <c r="Q376" s="284"/>
      <c r="R376" s="262"/>
      <c r="S376" s="293"/>
      <c r="T376" s="293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4"/>
      <c r="F377" s="284"/>
      <c r="G377" s="284"/>
      <c r="H377" s="284"/>
      <c r="I377" s="284"/>
      <c r="J377" s="284"/>
      <c r="K377" s="284"/>
      <c r="L377" s="284"/>
      <c r="M377" s="284"/>
      <c r="N377" s="284"/>
      <c r="O377" s="284"/>
      <c r="P377" s="287"/>
      <c r="Q377" s="284"/>
      <c r="R377" s="262"/>
      <c r="S377" s="293"/>
      <c r="T377" s="293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4"/>
      <c r="F378" s="284"/>
      <c r="G378" s="284"/>
      <c r="H378" s="284"/>
      <c r="I378" s="284"/>
      <c r="J378" s="284"/>
      <c r="K378" s="284"/>
      <c r="L378" s="284"/>
      <c r="M378" s="284"/>
      <c r="N378" s="284"/>
      <c r="O378" s="284"/>
      <c r="P378" s="287"/>
      <c r="Q378" s="284"/>
      <c r="R378" s="262"/>
      <c r="S378" s="293"/>
      <c r="T378" s="293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4"/>
      <c r="F379" s="284"/>
      <c r="G379" s="284"/>
      <c r="H379" s="284"/>
      <c r="I379" s="284"/>
      <c r="J379" s="284"/>
      <c r="K379" s="284"/>
      <c r="L379" s="284"/>
      <c r="M379" s="284"/>
      <c r="N379" s="284"/>
      <c r="O379" s="284"/>
      <c r="P379" s="287"/>
      <c r="Q379" s="284"/>
      <c r="R379" s="262"/>
      <c r="S379" s="293"/>
      <c r="T379" s="293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4"/>
      <c r="F380" s="284"/>
      <c r="G380" s="284"/>
      <c r="H380" s="284"/>
      <c r="I380" s="284"/>
      <c r="J380" s="284"/>
      <c r="K380" s="284"/>
      <c r="L380" s="284"/>
      <c r="M380" s="284"/>
      <c r="N380" s="284"/>
      <c r="O380" s="284"/>
      <c r="P380" s="287"/>
      <c r="Q380" s="284"/>
      <c r="R380" s="262"/>
      <c r="S380" s="293"/>
      <c r="T380" s="293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4"/>
      <c r="F381" s="284"/>
      <c r="G381" s="284"/>
      <c r="H381" s="284"/>
      <c r="I381" s="284"/>
      <c r="J381" s="284"/>
      <c r="K381" s="284"/>
      <c r="L381" s="284"/>
      <c r="M381" s="284"/>
      <c r="N381" s="284"/>
      <c r="O381" s="284"/>
      <c r="P381" s="287"/>
      <c r="Q381" s="284"/>
      <c r="R381" s="262"/>
      <c r="S381" s="293"/>
      <c r="T381" s="293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4"/>
      <c r="F382" s="284"/>
      <c r="G382" s="284"/>
      <c r="H382" s="284"/>
      <c r="I382" s="284"/>
      <c r="J382" s="284"/>
      <c r="K382" s="284"/>
      <c r="L382" s="284"/>
      <c r="M382" s="284"/>
      <c r="N382" s="284"/>
      <c r="O382" s="284"/>
      <c r="P382" s="287"/>
      <c r="Q382" s="284"/>
      <c r="R382" s="262"/>
      <c r="S382" s="293"/>
      <c r="T382" s="293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4"/>
      <c r="F383" s="284"/>
      <c r="G383" s="284"/>
      <c r="H383" s="284"/>
      <c r="I383" s="284"/>
      <c r="J383" s="284"/>
      <c r="K383" s="284"/>
      <c r="L383" s="284"/>
      <c r="M383" s="284"/>
      <c r="N383" s="284"/>
      <c r="O383" s="284"/>
      <c r="P383" s="287"/>
      <c r="Q383" s="284"/>
      <c r="R383" s="262"/>
      <c r="S383" s="293"/>
      <c r="T383" s="293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4"/>
      <c r="F384" s="284"/>
      <c r="G384" s="284"/>
      <c r="H384" s="284"/>
      <c r="I384" s="284"/>
      <c r="J384" s="284"/>
      <c r="K384" s="284"/>
      <c r="L384" s="284"/>
      <c r="M384" s="284"/>
      <c r="N384" s="284"/>
      <c r="O384" s="284"/>
      <c r="P384" s="287"/>
      <c r="Q384" s="284"/>
      <c r="R384" s="262"/>
      <c r="S384" s="293"/>
      <c r="T384" s="293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4"/>
      <c r="F385" s="284"/>
      <c r="G385" s="284"/>
      <c r="H385" s="284"/>
      <c r="I385" s="284"/>
      <c r="J385" s="284"/>
      <c r="K385" s="284"/>
      <c r="L385" s="284"/>
      <c r="M385" s="284"/>
      <c r="N385" s="284"/>
      <c r="O385" s="284"/>
      <c r="P385" s="287"/>
      <c r="Q385" s="284"/>
      <c r="R385" s="262"/>
      <c r="S385" s="293"/>
      <c r="T385" s="293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4"/>
      <c r="F386" s="284"/>
      <c r="G386" s="284"/>
      <c r="H386" s="284"/>
      <c r="I386" s="284"/>
      <c r="J386" s="284"/>
      <c r="K386" s="284"/>
      <c r="L386" s="284"/>
      <c r="M386" s="284"/>
      <c r="N386" s="284"/>
      <c r="O386" s="284"/>
      <c r="P386" s="287"/>
      <c r="Q386" s="284"/>
      <c r="R386" s="262"/>
      <c r="S386" s="293"/>
      <c r="T386" s="293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4"/>
      <c r="F387" s="284"/>
      <c r="G387" s="284"/>
      <c r="H387" s="284"/>
      <c r="I387" s="284"/>
      <c r="J387" s="284"/>
      <c r="K387" s="284"/>
      <c r="L387" s="284"/>
      <c r="M387" s="284"/>
      <c r="N387" s="284"/>
      <c r="O387" s="284"/>
      <c r="P387" s="287"/>
      <c r="Q387" s="284"/>
      <c r="R387" s="262"/>
      <c r="S387" s="293"/>
      <c r="T387" s="293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4"/>
      <c r="F388" s="284"/>
      <c r="G388" s="284"/>
      <c r="H388" s="284"/>
      <c r="I388" s="284"/>
      <c r="J388" s="284"/>
      <c r="K388" s="284"/>
      <c r="L388" s="284"/>
      <c r="M388" s="284"/>
      <c r="N388" s="284"/>
      <c r="O388" s="284"/>
      <c r="P388" s="287"/>
      <c r="Q388" s="284"/>
      <c r="R388" s="262"/>
      <c r="S388" s="293"/>
      <c r="T388" s="293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4"/>
      <c r="F389" s="284"/>
      <c r="G389" s="284"/>
      <c r="H389" s="284"/>
      <c r="I389" s="284"/>
      <c r="J389" s="284"/>
      <c r="K389" s="284"/>
      <c r="L389" s="284"/>
      <c r="M389" s="284"/>
      <c r="N389" s="284"/>
      <c r="O389" s="284"/>
      <c r="P389" s="287"/>
      <c r="Q389" s="284"/>
      <c r="R389" s="262"/>
      <c r="S389" s="293"/>
      <c r="T389" s="293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4"/>
      <c r="F390" s="284"/>
      <c r="G390" s="284"/>
      <c r="H390" s="284"/>
      <c r="I390" s="284"/>
      <c r="J390" s="284"/>
      <c r="K390" s="284"/>
      <c r="L390" s="284"/>
      <c r="M390" s="284"/>
      <c r="N390" s="284"/>
      <c r="O390" s="284"/>
      <c r="P390" s="287"/>
      <c r="Q390" s="284"/>
      <c r="R390" s="262"/>
      <c r="S390" s="293"/>
      <c r="T390" s="293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4"/>
      <c r="F391" s="284"/>
      <c r="G391" s="284"/>
      <c r="H391" s="284"/>
      <c r="I391" s="284"/>
      <c r="J391" s="284"/>
      <c r="K391" s="284"/>
      <c r="L391" s="284"/>
      <c r="M391" s="284"/>
      <c r="N391" s="284"/>
      <c r="O391" s="284"/>
      <c r="P391" s="287"/>
      <c r="Q391" s="284"/>
      <c r="R391" s="262"/>
      <c r="S391" s="293"/>
      <c r="T391" s="293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4"/>
      <c r="F392" s="284"/>
      <c r="G392" s="284"/>
      <c r="H392" s="284"/>
      <c r="I392" s="284"/>
      <c r="J392" s="284"/>
      <c r="K392" s="284"/>
      <c r="L392" s="284"/>
      <c r="M392" s="284"/>
      <c r="N392" s="284"/>
      <c r="O392" s="284"/>
      <c r="P392" s="287"/>
      <c r="Q392" s="284"/>
      <c r="R392" s="262"/>
      <c r="S392" s="293"/>
      <c r="T392" s="293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4"/>
      <c r="F393" s="284"/>
      <c r="G393" s="284"/>
      <c r="H393" s="284"/>
      <c r="I393" s="284"/>
      <c r="J393" s="284"/>
      <c r="K393" s="284"/>
      <c r="L393" s="284"/>
      <c r="M393" s="284"/>
      <c r="N393" s="284"/>
      <c r="O393" s="284"/>
      <c r="P393" s="287"/>
      <c r="Q393" s="284"/>
      <c r="R393" s="262"/>
      <c r="S393" s="293"/>
      <c r="T393" s="293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4"/>
      <c r="F394" s="284"/>
      <c r="G394" s="284"/>
      <c r="H394" s="284"/>
      <c r="I394" s="284"/>
      <c r="J394" s="284"/>
      <c r="K394" s="284"/>
      <c r="L394" s="284"/>
      <c r="M394" s="284"/>
      <c r="N394" s="284"/>
      <c r="O394" s="284"/>
      <c r="P394" s="287"/>
      <c r="Q394" s="284"/>
      <c r="R394" s="262"/>
      <c r="S394" s="293"/>
      <c r="T394" s="293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4"/>
      <c r="F395" s="284"/>
      <c r="G395" s="284"/>
      <c r="H395" s="284"/>
      <c r="I395" s="284"/>
      <c r="J395" s="284"/>
      <c r="K395" s="284"/>
      <c r="L395" s="284"/>
      <c r="M395" s="284"/>
      <c r="N395" s="284"/>
      <c r="O395" s="284"/>
      <c r="P395" s="287"/>
      <c r="Q395" s="284"/>
      <c r="R395" s="262"/>
      <c r="S395" s="293"/>
      <c r="T395" s="293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4"/>
      <c r="F396" s="284"/>
      <c r="G396" s="284"/>
      <c r="H396" s="284"/>
      <c r="I396" s="284"/>
      <c r="J396" s="284"/>
      <c r="K396" s="284"/>
      <c r="L396" s="284"/>
      <c r="M396" s="284"/>
      <c r="N396" s="284"/>
      <c r="O396" s="284"/>
      <c r="P396" s="287"/>
      <c r="Q396" s="284"/>
      <c r="R396" s="262"/>
      <c r="S396" s="293"/>
      <c r="T396" s="293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4"/>
      <c r="F397" s="284"/>
      <c r="G397" s="284"/>
      <c r="H397" s="284"/>
      <c r="I397" s="284"/>
      <c r="J397" s="284"/>
      <c r="K397" s="284"/>
      <c r="L397" s="284"/>
      <c r="M397" s="284"/>
      <c r="N397" s="284"/>
      <c r="O397" s="284"/>
      <c r="P397" s="287"/>
      <c r="Q397" s="284"/>
      <c r="R397" s="262"/>
      <c r="S397" s="293"/>
      <c r="T397" s="293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4"/>
      <c r="F398" s="284"/>
      <c r="G398" s="284"/>
      <c r="H398" s="284"/>
      <c r="I398" s="284"/>
      <c r="J398" s="284"/>
      <c r="K398" s="284"/>
      <c r="L398" s="284"/>
      <c r="M398" s="284"/>
      <c r="N398" s="284"/>
      <c r="O398" s="284"/>
      <c r="P398" s="287"/>
      <c r="Q398" s="284"/>
      <c r="R398" s="262"/>
      <c r="S398" s="293"/>
      <c r="T398" s="293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4"/>
      <c r="F399" s="284"/>
      <c r="G399" s="284"/>
      <c r="H399" s="284"/>
      <c r="I399" s="284"/>
      <c r="J399" s="284"/>
      <c r="K399" s="284"/>
      <c r="L399" s="284"/>
      <c r="M399" s="284"/>
      <c r="N399" s="284"/>
      <c r="O399" s="284"/>
      <c r="P399" s="287"/>
      <c r="Q399" s="284"/>
      <c r="R399" s="262"/>
      <c r="S399" s="293"/>
      <c r="T399" s="293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4"/>
      <c r="F400" s="284"/>
      <c r="G400" s="284"/>
      <c r="H400" s="284"/>
      <c r="I400" s="284"/>
      <c r="J400" s="284"/>
      <c r="K400" s="284"/>
      <c r="L400" s="284"/>
      <c r="M400" s="284"/>
      <c r="N400" s="284"/>
      <c r="O400" s="284"/>
      <c r="P400" s="287"/>
      <c r="Q400" s="284"/>
      <c r="R400" s="262"/>
      <c r="S400" s="293"/>
      <c r="T400" s="293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4"/>
      <c r="F401" s="284"/>
      <c r="G401" s="284"/>
      <c r="H401" s="284"/>
      <c r="I401" s="284"/>
      <c r="J401" s="284"/>
      <c r="K401" s="284"/>
      <c r="L401" s="284"/>
      <c r="M401" s="284"/>
      <c r="N401" s="284"/>
      <c r="O401" s="284"/>
      <c r="P401" s="287"/>
      <c r="Q401" s="284"/>
      <c r="R401" s="262"/>
      <c r="S401" s="293"/>
      <c r="T401" s="293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4"/>
      <c r="F402" s="284"/>
      <c r="G402" s="284"/>
      <c r="H402" s="284"/>
      <c r="I402" s="284"/>
      <c r="J402" s="284"/>
      <c r="K402" s="284"/>
      <c r="L402" s="284"/>
      <c r="M402" s="284"/>
      <c r="N402" s="284"/>
      <c r="O402" s="284"/>
      <c r="P402" s="287"/>
      <c r="Q402" s="284"/>
      <c r="R402" s="262"/>
      <c r="S402" s="293"/>
      <c r="T402" s="293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4"/>
      <c r="F403" s="284"/>
      <c r="G403" s="284"/>
      <c r="H403" s="284"/>
      <c r="I403" s="284"/>
      <c r="J403" s="284"/>
      <c r="K403" s="284"/>
      <c r="L403" s="284"/>
      <c r="M403" s="284"/>
      <c r="N403" s="284"/>
      <c r="O403" s="284"/>
      <c r="P403" s="287"/>
      <c r="Q403" s="284"/>
      <c r="R403" s="262"/>
      <c r="S403" s="293"/>
      <c r="T403" s="293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4"/>
      <c r="F404" s="284"/>
      <c r="G404" s="284"/>
      <c r="H404" s="284"/>
      <c r="I404" s="284"/>
      <c r="J404" s="284"/>
      <c r="K404" s="284"/>
      <c r="L404" s="284"/>
      <c r="M404" s="284"/>
      <c r="N404" s="284"/>
      <c r="O404" s="284"/>
      <c r="P404" s="287"/>
      <c r="Q404" s="284"/>
      <c r="R404" s="262"/>
      <c r="S404" s="293"/>
      <c r="T404" s="293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4"/>
      <c r="F405" s="284"/>
      <c r="G405" s="284"/>
      <c r="H405" s="284"/>
      <c r="I405" s="284"/>
      <c r="J405" s="284"/>
      <c r="K405" s="284"/>
      <c r="L405" s="284"/>
      <c r="M405" s="284"/>
      <c r="N405" s="284"/>
      <c r="O405" s="284"/>
      <c r="P405" s="287"/>
      <c r="Q405" s="284"/>
      <c r="R405" s="262"/>
      <c r="S405" s="293"/>
      <c r="T405" s="293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4"/>
      <c r="F406" s="284"/>
      <c r="G406" s="284"/>
      <c r="H406" s="284"/>
      <c r="I406" s="284"/>
      <c r="J406" s="284"/>
      <c r="K406" s="284"/>
      <c r="L406" s="284"/>
      <c r="M406" s="284"/>
      <c r="N406" s="284"/>
      <c r="O406" s="284"/>
      <c r="P406" s="287"/>
      <c r="Q406" s="284"/>
      <c r="R406" s="262"/>
      <c r="S406" s="293"/>
      <c r="T406" s="293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4"/>
      <c r="F407" s="284"/>
      <c r="G407" s="284"/>
      <c r="H407" s="284"/>
      <c r="I407" s="284"/>
      <c r="J407" s="284"/>
      <c r="K407" s="284"/>
      <c r="L407" s="284"/>
      <c r="M407" s="284"/>
      <c r="N407" s="284"/>
      <c r="O407" s="284"/>
      <c r="P407" s="287"/>
      <c r="Q407" s="284"/>
      <c r="R407" s="262"/>
      <c r="S407" s="293"/>
      <c r="T407" s="293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4"/>
      <c r="F408" s="284"/>
      <c r="G408" s="284"/>
      <c r="H408" s="284"/>
      <c r="I408" s="284"/>
      <c r="J408" s="284"/>
      <c r="K408" s="284"/>
      <c r="L408" s="284"/>
      <c r="M408" s="284"/>
      <c r="N408" s="284"/>
      <c r="O408" s="284"/>
      <c r="P408" s="287"/>
      <c r="Q408" s="284"/>
      <c r="R408" s="262"/>
      <c r="S408" s="293"/>
      <c r="T408" s="293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4"/>
      <c r="F409" s="284"/>
      <c r="G409" s="284"/>
      <c r="H409" s="284"/>
      <c r="I409" s="284"/>
      <c r="J409" s="284"/>
      <c r="K409" s="284"/>
      <c r="L409" s="284"/>
      <c r="M409" s="284"/>
      <c r="N409" s="284"/>
      <c r="O409" s="284"/>
      <c r="P409" s="287"/>
      <c r="Q409" s="284"/>
      <c r="R409" s="262"/>
      <c r="S409" s="293"/>
      <c r="T409" s="293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4"/>
      <c r="F410" s="284"/>
      <c r="G410" s="284"/>
      <c r="H410" s="284"/>
      <c r="I410" s="284"/>
      <c r="J410" s="284"/>
      <c r="K410" s="284"/>
      <c r="L410" s="284"/>
      <c r="M410" s="284"/>
      <c r="N410" s="284"/>
      <c r="O410" s="284"/>
      <c r="P410" s="287"/>
      <c r="Q410" s="284"/>
      <c r="R410" s="262"/>
      <c r="S410" s="293"/>
      <c r="T410" s="293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4"/>
      <c r="F411" s="284"/>
      <c r="G411" s="284"/>
      <c r="H411" s="284"/>
      <c r="I411" s="284"/>
      <c r="J411" s="284"/>
      <c r="K411" s="284"/>
      <c r="L411" s="284"/>
      <c r="M411" s="284"/>
      <c r="N411" s="284"/>
      <c r="O411" s="284"/>
      <c r="P411" s="287"/>
      <c r="Q411" s="284"/>
      <c r="R411" s="262"/>
      <c r="S411" s="293"/>
      <c r="T411" s="293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4"/>
      <c r="F412" s="284"/>
      <c r="G412" s="284"/>
      <c r="H412" s="284"/>
      <c r="I412" s="284"/>
      <c r="J412" s="284"/>
      <c r="K412" s="284"/>
      <c r="L412" s="284"/>
      <c r="M412" s="284"/>
      <c r="N412" s="284"/>
      <c r="O412" s="284"/>
      <c r="P412" s="287"/>
      <c r="Q412" s="284"/>
      <c r="R412" s="262"/>
      <c r="S412" s="293"/>
      <c r="T412" s="293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4"/>
      <c r="F413" s="284"/>
      <c r="G413" s="284"/>
      <c r="H413" s="284"/>
      <c r="I413" s="284"/>
      <c r="J413" s="284"/>
      <c r="K413" s="284"/>
      <c r="L413" s="284"/>
      <c r="M413" s="284"/>
      <c r="N413" s="284"/>
      <c r="O413" s="284"/>
      <c r="P413" s="287"/>
      <c r="Q413" s="284"/>
      <c r="R413" s="262"/>
      <c r="S413" s="293"/>
      <c r="T413" s="293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4"/>
      <c r="F414" s="284"/>
      <c r="G414" s="284"/>
      <c r="H414" s="284"/>
      <c r="I414" s="284"/>
      <c r="J414" s="284"/>
      <c r="K414" s="284"/>
      <c r="L414" s="284"/>
      <c r="M414" s="284"/>
      <c r="N414" s="284"/>
      <c r="O414" s="284"/>
      <c r="P414" s="287"/>
      <c r="Q414" s="284"/>
      <c r="R414" s="262"/>
      <c r="S414" s="293"/>
      <c r="T414" s="293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4"/>
      <c r="F415" s="284"/>
      <c r="G415" s="284"/>
      <c r="H415" s="284"/>
      <c r="I415" s="284"/>
      <c r="J415" s="284"/>
      <c r="K415" s="284"/>
      <c r="L415" s="284"/>
      <c r="M415" s="284"/>
      <c r="N415" s="284"/>
      <c r="O415" s="284"/>
      <c r="P415" s="287"/>
      <c r="Q415" s="284"/>
      <c r="R415" s="262"/>
      <c r="S415" s="293"/>
      <c r="T415" s="293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4"/>
      <c r="F416" s="284"/>
      <c r="G416" s="284"/>
      <c r="H416" s="284"/>
      <c r="I416" s="284"/>
      <c r="J416" s="284"/>
      <c r="K416" s="284"/>
      <c r="L416" s="284"/>
      <c r="M416" s="284"/>
      <c r="N416" s="284"/>
      <c r="O416" s="284"/>
      <c r="P416" s="287"/>
      <c r="Q416" s="284"/>
      <c r="R416" s="262"/>
      <c r="S416" s="293"/>
      <c r="T416" s="293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4"/>
      <c r="F417" s="284"/>
      <c r="G417" s="284"/>
      <c r="H417" s="284"/>
      <c r="I417" s="284"/>
      <c r="J417" s="284"/>
      <c r="K417" s="284"/>
      <c r="L417" s="284"/>
      <c r="M417" s="284"/>
      <c r="N417" s="284"/>
      <c r="O417" s="284"/>
      <c r="P417" s="287"/>
      <c r="Q417" s="284"/>
      <c r="R417" s="262"/>
      <c r="S417" s="293"/>
      <c r="T417" s="293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4"/>
      <c r="F418" s="284"/>
      <c r="G418" s="284"/>
      <c r="H418" s="284"/>
      <c r="I418" s="284"/>
      <c r="J418" s="284"/>
      <c r="K418" s="284"/>
      <c r="L418" s="284"/>
      <c r="M418" s="284"/>
      <c r="N418" s="284"/>
      <c r="O418" s="284"/>
      <c r="P418" s="287"/>
      <c r="Q418" s="284"/>
      <c r="R418" s="262"/>
      <c r="S418" s="293"/>
      <c r="T418" s="293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4"/>
      <c r="F419" s="284"/>
      <c r="G419" s="284"/>
      <c r="H419" s="284"/>
      <c r="I419" s="284"/>
      <c r="J419" s="284"/>
      <c r="K419" s="284"/>
      <c r="L419" s="284"/>
      <c r="M419" s="284"/>
      <c r="N419" s="284"/>
      <c r="O419" s="284"/>
      <c r="P419" s="287"/>
      <c r="Q419" s="284"/>
      <c r="R419" s="262"/>
      <c r="S419" s="293"/>
      <c r="T419" s="293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4"/>
      <c r="F420" s="284"/>
      <c r="G420" s="284"/>
      <c r="H420" s="284"/>
      <c r="I420" s="284"/>
      <c r="J420" s="284"/>
      <c r="K420" s="284"/>
      <c r="L420" s="284"/>
      <c r="M420" s="284"/>
      <c r="N420" s="284"/>
      <c r="O420" s="284"/>
      <c r="P420" s="287"/>
      <c r="Q420" s="284"/>
      <c r="R420" s="262"/>
      <c r="S420" s="293"/>
      <c r="T420" s="293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4"/>
      <c r="F421" s="284"/>
      <c r="G421" s="284"/>
      <c r="H421" s="284"/>
      <c r="I421" s="284"/>
      <c r="J421" s="284"/>
      <c r="K421" s="284"/>
      <c r="L421" s="284"/>
      <c r="M421" s="284"/>
      <c r="N421" s="284"/>
      <c r="O421" s="284"/>
      <c r="P421" s="287"/>
      <c r="Q421" s="284"/>
      <c r="R421" s="262"/>
      <c r="S421" s="293"/>
      <c r="T421" s="293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4"/>
      <c r="F422" s="284"/>
      <c r="G422" s="284"/>
      <c r="H422" s="284"/>
      <c r="I422" s="284"/>
      <c r="J422" s="284"/>
      <c r="K422" s="284"/>
      <c r="L422" s="284"/>
      <c r="M422" s="284"/>
      <c r="N422" s="284"/>
      <c r="O422" s="284"/>
      <c r="P422" s="287"/>
      <c r="Q422" s="284"/>
      <c r="R422" s="262"/>
      <c r="S422" s="293"/>
      <c r="T422" s="293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4"/>
      <c r="F423" s="284"/>
      <c r="G423" s="284"/>
      <c r="H423" s="284"/>
      <c r="I423" s="284"/>
      <c r="J423" s="284"/>
      <c r="K423" s="284"/>
      <c r="L423" s="284"/>
      <c r="M423" s="284"/>
      <c r="N423" s="284"/>
      <c r="O423" s="284"/>
      <c r="P423" s="287"/>
      <c r="Q423" s="284"/>
      <c r="R423" s="262"/>
      <c r="S423" s="293"/>
      <c r="T423" s="293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4"/>
      <c r="F424" s="284"/>
      <c r="G424" s="284"/>
      <c r="H424" s="284"/>
      <c r="I424" s="284"/>
      <c r="J424" s="284"/>
      <c r="K424" s="284"/>
      <c r="L424" s="284"/>
      <c r="M424" s="284"/>
      <c r="N424" s="284"/>
      <c r="O424" s="284"/>
      <c r="P424" s="287"/>
      <c r="Q424" s="284"/>
      <c r="R424" s="262"/>
      <c r="S424" s="293"/>
      <c r="T424" s="293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4"/>
      <c r="F425" s="284"/>
      <c r="G425" s="284"/>
      <c r="H425" s="284"/>
      <c r="I425" s="284"/>
      <c r="J425" s="284"/>
      <c r="K425" s="284"/>
      <c r="L425" s="284"/>
      <c r="M425" s="284"/>
      <c r="N425" s="284"/>
      <c r="O425" s="284"/>
      <c r="P425" s="287"/>
      <c r="Q425" s="284"/>
      <c r="R425" s="262"/>
      <c r="S425" s="293"/>
      <c r="T425" s="293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4"/>
      <c r="F426" s="284"/>
      <c r="G426" s="284"/>
      <c r="H426" s="284"/>
      <c r="I426" s="284"/>
      <c r="J426" s="284"/>
      <c r="K426" s="284"/>
      <c r="L426" s="284"/>
      <c r="M426" s="284"/>
      <c r="N426" s="284"/>
      <c r="O426" s="284"/>
      <c r="P426" s="287"/>
      <c r="Q426" s="284"/>
      <c r="R426" s="262"/>
      <c r="S426" s="293"/>
      <c r="T426" s="293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4"/>
      <c r="F427" s="284"/>
      <c r="G427" s="284"/>
      <c r="H427" s="284"/>
      <c r="I427" s="284"/>
      <c r="J427" s="284"/>
      <c r="K427" s="284"/>
      <c r="L427" s="284"/>
      <c r="M427" s="284"/>
      <c r="N427" s="284"/>
      <c r="O427" s="284"/>
      <c r="P427" s="287"/>
      <c r="Q427" s="284"/>
      <c r="R427" s="262"/>
      <c r="S427" s="293"/>
      <c r="T427" s="293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4"/>
      <c r="F428" s="284"/>
      <c r="G428" s="284"/>
      <c r="H428" s="284"/>
      <c r="I428" s="284"/>
      <c r="J428" s="284"/>
      <c r="K428" s="284"/>
      <c r="L428" s="284"/>
      <c r="M428" s="284"/>
      <c r="N428" s="284"/>
      <c r="O428" s="284"/>
      <c r="P428" s="287"/>
      <c r="Q428" s="284"/>
      <c r="R428" s="262"/>
      <c r="S428" s="293"/>
      <c r="T428" s="293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4"/>
      <c r="F429" s="284"/>
      <c r="G429" s="284"/>
      <c r="H429" s="284"/>
      <c r="I429" s="284"/>
      <c r="J429" s="284"/>
      <c r="K429" s="284"/>
      <c r="L429" s="284"/>
      <c r="M429" s="284"/>
      <c r="N429" s="284"/>
      <c r="O429" s="284"/>
      <c r="P429" s="287"/>
      <c r="Q429" s="284"/>
      <c r="R429" s="262"/>
      <c r="S429" s="293"/>
      <c r="T429" s="293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4"/>
      <c r="F430" s="284"/>
      <c r="G430" s="284"/>
      <c r="H430" s="284"/>
      <c r="I430" s="284"/>
      <c r="J430" s="284"/>
      <c r="K430" s="284"/>
      <c r="L430" s="284"/>
      <c r="M430" s="284"/>
      <c r="N430" s="284"/>
      <c r="O430" s="284"/>
      <c r="P430" s="287"/>
      <c r="Q430" s="284"/>
      <c r="R430" s="262"/>
      <c r="S430" s="293"/>
      <c r="T430" s="293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4"/>
      <c r="F431" s="284"/>
      <c r="G431" s="284"/>
      <c r="H431" s="284"/>
      <c r="I431" s="284"/>
      <c r="J431" s="284"/>
      <c r="K431" s="284"/>
      <c r="L431" s="284"/>
      <c r="M431" s="284"/>
      <c r="N431" s="284"/>
      <c r="O431" s="284"/>
      <c r="P431" s="287"/>
      <c r="Q431" s="284"/>
      <c r="R431" s="262"/>
      <c r="S431" s="293"/>
      <c r="T431" s="293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4"/>
      <c r="F432" s="284"/>
      <c r="G432" s="284"/>
      <c r="H432" s="284"/>
      <c r="I432" s="284"/>
      <c r="J432" s="284"/>
      <c r="K432" s="284"/>
      <c r="L432" s="284"/>
      <c r="M432" s="284"/>
      <c r="N432" s="284"/>
      <c r="O432" s="284"/>
      <c r="P432" s="287"/>
      <c r="Q432" s="284"/>
      <c r="R432" s="262"/>
      <c r="S432" s="293"/>
      <c r="T432" s="293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4"/>
      <c r="F433" s="284"/>
      <c r="G433" s="284"/>
      <c r="H433" s="284"/>
      <c r="I433" s="284"/>
      <c r="J433" s="284"/>
      <c r="K433" s="284"/>
      <c r="L433" s="284"/>
      <c r="M433" s="284"/>
      <c r="N433" s="284"/>
      <c r="O433" s="284"/>
      <c r="P433" s="287"/>
      <c r="Q433" s="284"/>
      <c r="R433" s="262"/>
      <c r="S433" s="293"/>
      <c r="T433" s="293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4"/>
      <c r="F434" s="284"/>
      <c r="G434" s="284"/>
      <c r="H434" s="284"/>
      <c r="I434" s="284"/>
      <c r="J434" s="284"/>
      <c r="K434" s="284"/>
      <c r="L434" s="284"/>
      <c r="M434" s="284"/>
      <c r="N434" s="284"/>
      <c r="O434" s="284"/>
      <c r="P434" s="287"/>
      <c r="Q434" s="284"/>
      <c r="R434" s="262"/>
      <c r="S434" s="293"/>
      <c r="T434" s="293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4"/>
      <c r="F435" s="284"/>
      <c r="G435" s="284"/>
      <c r="H435" s="284"/>
      <c r="I435" s="284"/>
      <c r="J435" s="284"/>
      <c r="K435" s="284"/>
      <c r="L435" s="284"/>
      <c r="M435" s="284"/>
      <c r="N435" s="284"/>
      <c r="O435" s="284"/>
      <c r="P435" s="287"/>
      <c r="Q435" s="284"/>
      <c r="R435" s="262"/>
      <c r="S435" s="293"/>
      <c r="T435" s="293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4"/>
      <c r="F436" s="284"/>
      <c r="G436" s="284"/>
      <c r="H436" s="284"/>
      <c r="I436" s="284"/>
      <c r="J436" s="284"/>
      <c r="K436" s="284"/>
      <c r="L436" s="284"/>
      <c r="M436" s="284"/>
      <c r="N436" s="284"/>
      <c r="O436" s="284"/>
      <c r="P436" s="287"/>
      <c r="Q436" s="284"/>
      <c r="R436" s="262"/>
      <c r="S436" s="293"/>
      <c r="T436" s="293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4"/>
      <c r="F437" s="284"/>
      <c r="G437" s="284"/>
      <c r="H437" s="284"/>
      <c r="I437" s="284"/>
      <c r="J437" s="284"/>
      <c r="K437" s="284"/>
      <c r="L437" s="284"/>
      <c r="M437" s="284"/>
      <c r="N437" s="284"/>
      <c r="O437" s="284"/>
      <c r="P437" s="287"/>
      <c r="Q437" s="284"/>
      <c r="R437" s="262"/>
      <c r="S437" s="293"/>
      <c r="T437" s="293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4"/>
      <c r="F438" s="284"/>
      <c r="G438" s="284"/>
      <c r="H438" s="284"/>
      <c r="I438" s="284"/>
      <c r="J438" s="284"/>
      <c r="K438" s="284"/>
      <c r="L438" s="284"/>
      <c r="M438" s="284"/>
      <c r="N438" s="284"/>
      <c r="O438" s="284"/>
      <c r="P438" s="287"/>
      <c r="Q438" s="284"/>
      <c r="R438" s="262"/>
      <c r="S438" s="293"/>
      <c r="T438" s="293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4"/>
      <c r="F439" s="284"/>
      <c r="G439" s="284"/>
      <c r="H439" s="284"/>
      <c r="I439" s="284"/>
      <c r="J439" s="284"/>
      <c r="K439" s="284"/>
      <c r="L439" s="284"/>
      <c r="M439" s="284"/>
      <c r="N439" s="284"/>
      <c r="O439" s="284"/>
      <c r="P439" s="287"/>
      <c r="Q439" s="284"/>
      <c r="R439" s="262"/>
      <c r="S439" s="293"/>
      <c r="T439" s="293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4"/>
      <c r="F440" s="284"/>
      <c r="G440" s="284"/>
      <c r="H440" s="284"/>
      <c r="I440" s="284"/>
      <c r="J440" s="284"/>
      <c r="K440" s="284"/>
      <c r="L440" s="284"/>
      <c r="M440" s="284"/>
      <c r="N440" s="284"/>
      <c r="O440" s="284"/>
      <c r="P440" s="287"/>
      <c r="Q440" s="284"/>
      <c r="R440" s="262"/>
      <c r="S440" s="293"/>
      <c r="T440" s="293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4"/>
      <c r="F441" s="284"/>
      <c r="G441" s="284"/>
      <c r="H441" s="284"/>
      <c r="I441" s="284"/>
      <c r="J441" s="284"/>
      <c r="K441" s="284"/>
      <c r="L441" s="284"/>
      <c r="M441" s="284"/>
      <c r="N441" s="284"/>
      <c r="O441" s="284"/>
      <c r="P441" s="287"/>
      <c r="Q441" s="284"/>
      <c r="R441" s="262"/>
      <c r="S441" s="293"/>
      <c r="T441" s="293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4"/>
      <c r="F442" s="284"/>
      <c r="G442" s="284"/>
      <c r="H442" s="284"/>
      <c r="I442" s="284"/>
      <c r="J442" s="284"/>
      <c r="K442" s="284"/>
      <c r="L442" s="284"/>
      <c r="M442" s="284"/>
      <c r="N442" s="284"/>
      <c r="O442" s="284"/>
      <c r="P442" s="287"/>
      <c r="Q442" s="284"/>
      <c r="R442" s="262"/>
      <c r="S442" s="293"/>
      <c r="T442" s="293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4"/>
      <c r="F443" s="284"/>
      <c r="G443" s="284"/>
      <c r="H443" s="284"/>
      <c r="I443" s="284"/>
      <c r="J443" s="284"/>
      <c r="K443" s="284"/>
      <c r="L443" s="284"/>
      <c r="M443" s="284"/>
      <c r="N443" s="284"/>
      <c r="O443" s="284"/>
      <c r="P443" s="287"/>
      <c r="Q443" s="284"/>
      <c r="R443" s="262"/>
      <c r="S443" s="293"/>
      <c r="T443" s="293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4"/>
      <c r="F444" s="284"/>
      <c r="G444" s="284"/>
      <c r="H444" s="284"/>
      <c r="I444" s="284"/>
      <c r="J444" s="284"/>
      <c r="K444" s="284"/>
      <c r="L444" s="284"/>
      <c r="M444" s="284"/>
      <c r="N444" s="284"/>
      <c r="O444" s="284"/>
      <c r="P444" s="287"/>
      <c r="Q444" s="284"/>
      <c r="R444" s="262"/>
      <c r="S444" s="293"/>
      <c r="T444" s="293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4"/>
      <c r="F445" s="284"/>
      <c r="G445" s="284"/>
      <c r="H445" s="284"/>
      <c r="I445" s="284"/>
      <c r="J445" s="284"/>
      <c r="K445" s="284"/>
      <c r="L445" s="284"/>
      <c r="M445" s="284"/>
      <c r="N445" s="284"/>
      <c r="O445" s="284"/>
      <c r="P445" s="287"/>
      <c r="Q445" s="284"/>
      <c r="R445" s="262"/>
      <c r="S445" s="293"/>
      <c r="T445" s="293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4"/>
      <c r="F446" s="284"/>
      <c r="G446" s="284"/>
      <c r="H446" s="284"/>
      <c r="I446" s="284"/>
      <c r="J446" s="284"/>
      <c r="K446" s="284"/>
      <c r="L446" s="284"/>
      <c r="M446" s="284"/>
      <c r="N446" s="284"/>
      <c r="O446" s="284"/>
      <c r="P446" s="287"/>
      <c r="Q446" s="284"/>
      <c r="R446" s="262"/>
      <c r="S446" s="293"/>
      <c r="T446" s="293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4"/>
      <c r="F447" s="284"/>
      <c r="G447" s="284"/>
      <c r="H447" s="284"/>
      <c r="I447" s="284"/>
      <c r="J447" s="284"/>
      <c r="K447" s="284"/>
      <c r="L447" s="284"/>
      <c r="M447" s="284"/>
      <c r="N447" s="284"/>
      <c r="O447" s="284"/>
      <c r="P447" s="287"/>
      <c r="Q447" s="284"/>
      <c r="R447" s="262"/>
      <c r="S447" s="293"/>
      <c r="T447" s="293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4"/>
      <c r="F448" s="284"/>
      <c r="G448" s="284"/>
      <c r="H448" s="284"/>
      <c r="I448" s="284"/>
      <c r="J448" s="284"/>
      <c r="K448" s="284"/>
      <c r="L448" s="284"/>
      <c r="M448" s="284"/>
      <c r="N448" s="284"/>
      <c r="O448" s="284"/>
      <c r="P448" s="287"/>
      <c r="Q448" s="284"/>
      <c r="R448" s="262"/>
      <c r="S448" s="293"/>
      <c r="T448" s="293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4"/>
      <c r="F449" s="284"/>
      <c r="G449" s="284"/>
      <c r="H449" s="284"/>
      <c r="I449" s="284"/>
      <c r="J449" s="284"/>
      <c r="K449" s="284"/>
      <c r="L449" s="284"/>
      <c r="M449" s="284"/>
      <c r="N449" s="284"/>
      <c r="O449" s="284"/>
      <c r="P449" s="287"/>
      <c r="Q449" s="284"/>
      <c r="R449" s="262"/>
      <c r="S449" s="293"/>
      <c r="T449" s="293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4"/>
      <c r="F450" s="284"/>
      <c r="G450" s="284"/>
      <c r="H450" s="284"/>
      <c r="I450" s="284"/>
      <c r="J450" s="284"/>
      <c r="K450" s="284"/>
      <c r="L450" s="284"/>
      <c r="M450" s="284"/>
      <c r="N450" s="284"/>
      <c r="O450" s="284"/>
      <c r="P450" s="287"/>
      <c r="Q450" s="284"/>
      <c r="R450" s="262"/>
      <c r="S450" s="293"/>
      <c r="T450" s="293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4"/>
      <c r="F451" s="284"/>
      <c r="G451" s="284"/>
      <c r="H451" s="284"/>
      <c r="I451" s="284"/>
      <c r="J451" s="284"/>
      <c r="K451" s="284"/>
      <c r="L451" s="284"/>
      <c r="M451" s="284"/>
      <c r="N451" s="284"/>
      <c r="O451" s="284"/>
      <c r="P451" s="287"/>
      <c r="Q451" s="284"/>
      <c r="R451" s="262"/>
      <c r="S451" s="293"/>
      <c r="T451" s="293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4"/>
      <c r="F452" s="284"/>
      <c r="G452" s="284"/>
      <c r="H452" s="284"/>
      <c r="I452" s="284"/>
      <c r="J452" s="284"/>
      <c r="K452" s="284"/>
      <c r="L452" s="284"/>
      <c r="M452" s="284"/>
      <c r="N452" s="284"/>
      <c r="O452" s="284"/>
      <c r="P452" s="287"/>
      <c r="Q452" s="284"/>
      <c r="R452" s="262"/>
      <c r="S452" s="293"/>
      <c r="T452" s="293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4"/>
      <c r="F453" s="284"/>
      <c r="G453" s="284"/>
      <c r="H453" s="284"/>
      <c r="I453" s="284"/>
      <c r="J453" s="284"/>
      <c r="K453" s="284"/>
      <c r="L453" s="284"/>
      <c r="M453" s="284"/>
      <c r="N453" s="284"/>
      <c r="O453" s="284"/>
      <c r="P453" s="287"/>
      <c r="Q453" s="284"/>
      <c r="R453" s="262"/>
      <c r="S453" s="293"/>
      <c r="T453" s="293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4"/>
      <c r="F454" s="284"/>
      <c r="G454" s="284"/>
      <c r="H454" s="284"/>
      <c r="I454" s="284"/>
      <c r="J454" s="284"/>
      <c r="K454" s="284"/>
      <c r="L454" s="284"/>
      <c r="M454" s="284"/>
      <c r="N454" s="284"/>
      <c r="O454" s="284"/>
      <c r="P454" s="287"/>
      <c r="Q454" s="284"/>
      <c r="R454" s="262"/>
      <c r="S454" s="293"/>
      <c r="T454" s="293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4"/>
      <c r="F455" s="284"/>
      <c r="G455" s="284"/>
      <c r="H455" s="284"/>
      <c r="I455" s="284"/>
      <c r="J455" s="284"/>
      <c r="K455" s="284"/>
      <c r="L455" s="284"/>
      <c r="M455" s="284"/>
      <c r="N455" s="284"/>
      <c r="O455" s="284"/>
      <c r="P455" s="287"/>
      <c r="Q455" s="284"/>
      <c r="R455" s="262"/>
      <c r="S455" s="293"/>
      <c r="T455" s="293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4"/>
      <c r="F456" s="284"/>
      <c r="G456" s="284"/>
      <c r="H456" s="284"/>
      <c r="I456" s="284"/>
      <c r="J456" s="284"/>
      <c r="K456" s="284"/>
      <c r="L456" s="284"/>
      <c r="M456" s="284"/>
      <c r="N456" s="284"/>
      <c r="O456" s="284"/>
      <c r="P456" s="287"/>
      <c r="Q456" s="284"/>
      <c r="R456" s="262"/>
      <c r="S456" s="293"/>
      <c r="T456" s="293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4"/>
      <c r="F457" s="284"/>
      <c r="G457" s="284"/>
      <c r="H457" s="284"/>
      <c r="I457" s="284"/>
      <c r="J457" s="284"/>
      <c r="K457" s="284"/>
      <c r="L457" s="284"/>
      <c r="M457" s="284"/>
      <c r="N457" s="284"/>
      <c r="O457" s="284"/>
      <c r="P457" s="287"/>
      <c r="Q457" s="284"/>
      <c r="R457" s="262"/>
      <c r="S457" s="293"/>
      <c r="T457" s="293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4"/>
      <c r="F458" s="284"/>
      <c r="G458" s="284"/>
      <c r="H458" s="284"/>
      <c r="I458" s="284"/>
      <c r="J458" s="284"/>
      <c r="K458" s="284"/>
      <c r="L458" s="284"/>
      <c r="M458" s="284"/>
      <c r="N458" s="284"/>
      <c r="O458" s="284"/>
      <c r="P458" s="287"/>
      <c r="Q458" s="284"/>
      <c r="R458" s="262"/>
      <c r="S458" s="293"/>
      <c r="T458" s="293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4"/>
      <c r="F459" s="284"/>
      <c r="G459" s="284"/>
      <c r="H459" s="284"/>
      <c r="I459" s="284"/>
      <c r="J459" s="284"/>
      <c r="K459" s="284"/>
      <c r="L459" s="284"/>
      <c r="M459" s="284"/>
      <c r="N459" s="284"/>
      <c r="O459" s="284"/>
      <c r="P459" s="287"/>
      <c r="Q459" s="284"/>
      <c r="R459" s="262"/>
      <c r="S459" s="293"/>
      <c r="T459" s="293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4"/>
      <c r="F460" s="284"/>
      <c r="G460" s="284"/>
      <c r="H460" s="284"/>
      <c r="I460" s="284"/>
      <c r="J460" s="284"/>
      <c r="K460" s="284"/>
      <c r="L460" s="284"/>
      <c r="M460" s="284"/>
      <c r="N460" s="284"/>
      <c r="O460" s="284"/>
      <c r="P460" s="287"/>
      <c r="Q460" s="284"/>
      <c r="R460" s="262"/>
      <c r="S460" s="293"/>
      <c r="T460" s="293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4"/>
      <c r="F461" s="284"/>
      <c r="G461" s="284"/>
      <c r="H461" s="284"/>
      <c r="I461" s="284"/>
      <c r="J461" s="284"/>
      <c r="K461" s="284"/>
      <c r="L461" s="284"/>
      <c r="M461" s="284"/>
      <c r="N461" s="284"/>
      <c r="O461" s="284"/>
      <c r="P461" s="287"/>
      <c r="Q461" s="284"/>
      <c r="R461" s="262"/>
      <c r="S461" s="293"/>
      <c r="T461" s="293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4"/>
      <c r="F462" s="284"/>
      <c r="G462" s="284"/>
      <c r="H462" s="284"/>
      <c r="I462" s="284"/>
      <c r="J462" s="284"/>
      <c r="K462" s="284"/>
      <c r="L462" s="284"/>
      <c r="M462" s="284"/>
      <c r="N462" s="284"/>
      <c r="O462" s="284"/>
      <c r="P462" s="287"/>
      <c r="Q462" s="284"/>
      <c r="R462" s="262"/>
      <c r="S462" s="293"/>
      <c r="T462" s="293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4"/>
      <c r="F463" s="284"/>
      <c r="G463" s="284"/>
      <c r="H463" s="284"/>
      <c r="I463" s="284"/>
      <c r="J463" s="284"/>
      <c r="K463" s="284"/>
      <c r="L463" s="284"/>
      <c r="M463" s="284"/>
      <c r="N463" s="284"/>
      <c r="O463" s="284"/>
      <c r="P463" s="287"/>
      <c r="Q463" s="284"/>
      <c r="R463" s="262"/>
      <c r="S463" s="293"/>
      <c r="T463" s="293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4"/>
      <c r="F464" s="284"/>
      <c r="G464" s="284"/>
      <c r="H464" s="284"/>
      <c r="I464" s="284"/>
      <c r="J464" s="284"/>
      <c r="K464" s="284"/>
      <c r="L464" s="284"/>
      <c r="M464" s="284"/>
      <c r="N464" s="284"/>
      <c r="O464" s="284"/>
      <c r="P464" s="287"/>
      <c r="Q464" s="284"/>
      <c r="R464" s="262"/>
      <c r="S464" s="293"/>
      <c r="T464" s="293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4"/>
      <c r="F465" s="284"/>
      <c r="G465" s="284"/>
      <c r="H465" s="284"/>
      <c r="I465" s="284"/>
      <c r="J465" s="284"/>
      <c r="K465" s="284"/>
      <c r="L465" s="284"/>
      <c r="M465" s="284"/>
      <c r="N465" s="284"/>
      <c r="O465" s="284"/>
      <c r="P465" s="287"/>
      <c r="Q465" s="284"/>
      <c r="R465" s="262"/>
      <c r="S465" s="293"/>
      <c r="T465" s="293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4"/>
      <c r="F466" s="284"/>
      <c r="G466" s="284"/>
      <c r="H466" s="284"/>
      <c r="I466" s="284"/>
      <c r="J466" s="284"/>
      <c r="K466" s="284"/>
      <c r="L466" s="284"/>
      <c r="M466" s="284"/>
      <c r="N466" s="284"/>
      <c r="O466" s="284"/>
      <c r="P466" s="287"/>
      <c r="Q466" s="284"/>
      <c r="R466" s="262"/>
      <c r="S466" s="293"/>
      <c r="T466" s="293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4"/>
      <c r="F467" s="284"/>
      <c r="G467" s="284"/>
      <c r="H467" s="284"/>
      <c r="I467" s="284"/>
      <c r="J467" s="284"/>
      <c r="K467" s="284"/>
      <c r="L467" s="284"/>
      <c r="M467" s="284"/>
      <c r="N467" s="284"/>
      <c r="O467" s="284"/>
      <c r="P467" s="287"/>
      <c r="Q467" s="284"/>
      <c r="R467" s="262"/>
      <c r="S467" s="293"/>
      <c r="T467" s="293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4"/>
      <c r="F468" s="284"/>
      <c r="G468" s="284"/>
      <c r="H468" s="284"/>
      <c r="I468" s="284"/>
      <c r="J468" s="284"/>
      <c r="K468" s="284"/>
      <c r="L468" s="284"/>
      <c r="M468" s="284"/>
      <c r="N468" s="284"/>
      <c r="O468" s="284"/>
      <c r="P468" s="287"/>
      <c r="Q468" s="284"/>
      <c r="R468" s="262"/>
      <c r="S468" s="293"/>
      <c r="T468" s="293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4"/>
      <c r="F469" s="284"/>
      <c r="G469" s="284"/>
      <c r="H469" s="284"/>
      <c r="I469" s="284"/>
      <c r="J469" s="284"/>
      <c r="K469" s="284"/>
      <c r="L469" s="284"/>
      <c r="M469" s="284"/>
      <c r="N469" s="284"/>
      <c r="O469" s="284"/>
      <c r="P469" s="287"/>
      <c r="Q469" s="284"/>
      <c r="R469" s="262"/>
      <c r="S469" s="293"/>
      <c r="T469" s="293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4"/>
      <c r="F470" s="284"/>
      <c r="G470" s="284"/>
      <c r="H470" s="284"/>
      <c r="I470" s="284"/>
      <c r="J470" s="284"/>
      <c r="K470" s="284"/>
      <c r="L470" s="284"/>
      <c r="M470" s="284"/>
      <c r="N470" s="284"/>
      <c r="O470" s="284"/>
      <c r="P470" s="287"/>
      <c r="Q470" s="284"/>
      <c r="R470" s="262"/>
      <c r="S470" s="293"/>
      <c r="T470" s="293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4"/>
      <c r="F471" s="284"/>
      <c r="G471" s="284"/>
      <c r="H471" s="284"/>
      <c r="I471" s="284"/>
      <c r="J471" s="284"/>
      <c r="K471" s="284"/>
      <c r="L471" s="284"/>
      <c r="M471" s="284"/>
      <c r="N471" s="284"/>
      <c r="O471" s="284"/>
      <c r="P471" s="287"/>
      <c r="Q471" s="284"/>
      <c r="R471" s="262"/>
      <c r="S471" s="293"/>
      <c r="T471" s="293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4"/>
      <c r="F472" s="284"/>
      <c r="G472" s="284"/>
      <c r="H472" s="284"/>
      <c r="I472" s="284"/>
      <c r="J472" s="284"/>
      <c r="K472" s="284"/>
      <c r="L472" s="284"/>
      <c r="M472" s="284"/>
      <c r="N472" s="284"/>
      <c r="O472" s="284"/>
      <c r="P472" s="287"/>
      <c r="Q472" s="284"/>
      <c r="R472" s="262"/>
      <c r="S472" s="293"/>
      <c r="T472" s="293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4"/>
      <c r="F473" s="284"/>
      <c r="G473" s="284"/>
      <c r="H473" s="284"/>
      <c r="I473" s="284"/>
      <c r="J473" s="284"/>
      <c r="K473" s="284"/>
      <c r="L473" s="284"/>
      <c r="M473" s="284"/>
      <c r="N473" s="284"/>
      <c r="O473" s="284"/>
      <c r="P473" s="287"/>
      <c r="Q473" s="284"/>
      <c r="R473" s="262"/>
      <c r="S473" s="293"/>
      <c r="T473" s="293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4"/>
      <c r="F474" s="284"/>
      <c r="G474" s="284"/>
      <c r="H474" s="284"/>
      <c r="I474" s="284"/>
      <c r="J474" s="284"/>
      <c r="K474" s="284"/>
      <c r="L474" s="284"/>
      <c r="M474" s="284"/>
      <c r="N474" s="284"/>
      <c r="O474" s="284"/>
      <c r="P474" s="287"/>
      <c r="Q474" s="284"/>
      <c r="R474" s="262"/>
      <c r="S474" s="293"/>
      <c r="T474" s="293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4"/>
      <c r="F475" s="284"/>
      <c r="G475" s="284"/>
      <c r="H475" s="284"/>
      <c r="I475" s="284"/>
      <c r="J475" s="284"/>
      <c r="K475" s="284"/>
      <c r="L475" s="284"/>
      <c r="M475" s="284"/>
      <c r="N475" s="284"/>
      <c r="O475" s="284"/>
      <c r="P475" s="287"/>
      <c r="Q475" s="284"/>
      <c r="R475" s="262"/>
      <c r="S475" s="293"/>
      <c r="T475" s="293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4"/>
      <c r="F476" s="284"/>
      <c r="G476" s="284"/>
      <c r="H476" s="284"/>
      <c r="I476" s="284"/>
      <c r="J476" s="284"/>
      <c r="K476" s="284"/>
      <c r="L476" s="284"/>
      <c r="M476" s="284"/>
      <c r="N476" s="284"/>
      <c r="O476" s="284"/>
      <c r="P476" s="287"/>
      <c r="Q476" s="284"/>
      <c r="R476" s="262"/>
      <c r="S476" s="293"/>
      <c r="T476" s="293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4"/>
      <c r="F477" s="284"/>
      <c r="G477" s="284"/>
      <c r="H477" s="284"/>
      <c r="I477" s="284"/>
      <c r="J477" s="284"/>
      <c r="K477" s="284"/>
      <c r="L477" s="284"/>
      <c r="M477" s="284"/>
      <c r="N477" s="284"/>
      <c r="O477" s="284"/>
      <c r="P477" s="287"/>
      <c r="Q477" s="284"/>
      <c r="R477" s="262"/>
      <c r="S477" s="293"/>
      <c r="T477" s="293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4"/>
      <c r="F478" s="284"/>
      <c r="G478" s="284"/>
      <c r="H478" s="284"/>
      <c r="I478" s="284"/>
      <c r="J478" s="284"/>
      <c r="K478" s="284"/>
      <c r="L478" s="284"/>
      <c r="M478" s="284"/>
      <c r="N478" s="284"/>
      <c r="O478" s="284"/>
      <c r="P478" s="287"/>
      <c r="Q478" s="284"/>
      <c r="R478" s="262"/>
      <c r="S478" s="293"/>
      <c r="T478" s="293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4"/>
      <c r="F479" s="284"/>
      <c r="G479" s="284"/>
      <c r="H479" s="284"/>
      <c r="I479" s="284"/>
      <c r="J479" s="284"/>
      <c r="K479" s="284"/>
      <c r="L479" s="284"/>
      <c r="M479" s="284"/>
      <c r="N479" s="284"/>
      <c r="O479" s="284"/>
      <c r="P479" s="287"/>
      <c r="Q479" s="284"/>
      <c r="R479" s="262"/>
      <c r="S479" s="293"/>
      <c r="T479" s="293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4"/>
      <c r="F480" s="284"/>
      <c r="G480" s="284"/>
      <c r="H480" s="284"/>
      <c r="I480" s="284"/>
      <c r="J480" s="284"/>
      <c r="K480" s="284"/>
      <c r="L480" s="284"/>
      <c r="M480" s="284"/>
      <c r="N480" s="284"/>
      <c r="O480" s="284"/>
      <c r="P480" s="287"/>
      <c r="Q480" s="284"/>
      <c r="R480" s="262"/>
      <c r="S480" s="293"/>
      <c r="T480" s="293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4"/>
      <c r="F481" s="284"/>
      <c r="G481" s="284"/>
      <c r="H481" s="284"/>
      <c r="I481" s="284"/>
      <c r="J481" s="284"/>
      <c r="K481" s="284"/>
      <c r="L481" s="284"/>
      <c r="M481" s="284"/>
      <c r="N481" s="284"/>
      <c r="O481" s="284"/>
      <c r="P481" s="287"/>
      <c r="Q481" s="284"/>
      <c r="R481" s="262"/>
      <c r="S481" s="293"/>
      <c r="T481" s="293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4"/>
      <c r="F482" s="284"/>
      <c r="G482" s="284"/>
      <c r="H482" s="284"/>
      <c r="I482" s="284"/>
      <c r="J482" s="284"/>
      <c r="K482" s="284"/>
      <c r="L482" s="284"/>
      <c r="M482" s="284"/>
      <c r="N482" s="284"/>
      <c r="O482" s="284"/>
      <c r="P482" s="287"/>
      <c r="Q482" s="284"/>
      <c r="R482" s="262"/>
      <c r="S482" s="293"/>
      <c r="T482" s="293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4"/>
      <c r="F483" s="284"/>
      <c r="G483" s="284"/>
      <c r="H483" s="284"/>
      <c r="I483" s="284"/>
      <c r="J483" s="284"/>
      <c r="K483" s="284"/>
      <c r="L483" s="284"/>
      <c r="M483" s="284"/>
      <c r="N483" s="284"/>
      <c r="O483" s="284"/>
      <c r="P483" s="287"/>
      <c r="Q483" s="284"/>
      <c r="R483" s="262"/>
      <c r="S483" s="293"/>
      <c r="T483" s="293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4"/>
      <c r="F484" s="284"/>
      <c r="G484" s="284"/>
      <c r="H484" s="284"/>
      <c r="I484" s="284"/>
      <c r="J484" s="284"/>
      <c r="K484" s="284"/>
      <c r="L484" s="284"/>
      <c r="M484" s="284"/>
      <c r="N484" s="284"/>
      <c r="O484" s="284"/>
      <c r="P484" s="287"/>
      <c r="Q484" s="284"/>
      <c r="R484" s="262"/>
      <c r="S484" s="293"/>
      <c r="T484" s="293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4"/>
      <c r="F485" s="284"/>
      <c r="G485" s="284"/>
      <c r="H485" s="284"/>
      <c r="I485" s="284"/>
      <c r="J485" s="284"/>
      <c r="K485" s="284"/>
      <c r="L485" s="284"/>
      <c r="M485" s="284"/>
      <c r="N485" s="284"/>
      <c r="O485" s="284"/>
      <c r="P485" s="287"/>
      <c r="Q485" s="284"/>
      <c r="R485" s="262"/>
      <c r="S485" s="293"/>
      <c r="T485" s="293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4"/>
      <c r="F486" s="284"/>
      <c r="G486" s="284"/>
      <c r="H486" s="284"/>
      <c r="I486" s="284"/>
      <c r="J486" s="284"/>
      <c r="K486" s="284"/>
      <c r="L486" s="284"/>
      <c r="M486" s="284"/>
      <c r="N486" s="284"/>
      <c r="O486" s="284"/>
      <c r="P486" s="287"/>
      <c r="Q486" s="284"/>
      <c r="R486" s="262"/>
      <c r="S486" s="293"/>
      <c r="T486" s="293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4"/>
      <c r="F487" s="284"/>
      <c r="G487" s="284"/>
      <c r="H487" s="284"/>
      <c r="I487" s="284"/>
      <c r="J487" s="284"/>
      <c r="K487" s="284"/>
      <c r="L487" s="284"/>
      <c r="M487" s="284"/>
      <c r="N487" s="284"/>
      <c r="O487" s="284"/>
      <c r="P487" s="287"/>
      <c r="Q487" s="284"/>
      <c r="R487" s="262"/>
      <c r="S487" s="293"/>
      <c r="T487" s="293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4"/>
      <c r="F488" s="284"/>
      <c r="G488" s="284"/>
      <c r="H488" s="284"/>
      <c r="I488" s="284"/>
      <c r="J488" s="284"/>
      <c r="K488" s="284"/>
      <c r="L488" s="284"/>
      <c r="M488" s="284"/>
      <c r="N488" s="284"/>
      <c r="O488" s="284"/>
      <c r="P488" s="287"/>
      <c r="Q488" s="284"/>
      <c r="R488" s="262"/>
      <c r="S488" s="293"/>
      <c r="T488" s="293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4"/>
      <c r="F489" s="284"/>
      <c r="G489" s="284"/>
      <c r="H489" s="284"/>
      <c r="I489" s="284"/>
      <c r="J489" s="284"/>
      <c r="K489" s="284"/>
      <c r="L489" s="284"/>
      <c r="M489" s="284"/>
      <c r="N489" s="284"/>
      <c r="O489" s="284"/>
      <c r="P489" s="287"/>
      <c r="Q489" s="284"/>
      <c r="R489" s="262"/>
      <c r="S489" s="293"/>
      <c r="T489" s="293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4"/>
      <c r="F490" s="284"/>
      <c r="G490" s="284"/>
      <c r="H490" s="284"/>
      <c r="I490" s="284"/>
      <c r="J490" s="284"/>
      <c r="K490" s="284"/>
      <c r="L490" s="284"/>
      <c r="M490" s="284"/>
      <c r="N490" s="284"/>
      <c r="O490" s="284"/>
      <c r="P490" s="287"/>
      <c r="Q490" s="284"/>
      <c r="R490" s="262"/>
      <c r="S490" s="293"/>
      <c r="T490" s="293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4"/>
      <c r="F491" s="284"/>
      <c r="G491" s="284"/>
      <c r="H491" s="284"/>
      <c r="I491" s="284"/>
      <c r="J491" s="284"/>
      <c r="K491" s="284"/>
      <c r="L491" s="284"/>
      <c r="M491" s="284"/>
      <c r="N491" s="284"/>
      <c r="O491" s="284"/>
      <c r="P491" s="287"/>
      <c r="Q491" s="284"/>
      <c r="R491" s="262"/>
      <c r="S491" s="293"/>
      <c r="T491" s="293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4"/>
      <c r="F492" s="284"/>
      <c r="G492" s="284"/>
      <c r="H492" s="284"/>
      <c r="I492" s="284"/>
      <c r="J492" s="284"/>
      <c r="K492" s="284"/>
      <c r="L492" s="284"/>
      <c r="M492" s="284"/>
      <c r="N492" s="284"/>
      <c r="O492" s="284"/>
      <c r="P492" s="287"/>
      <c r="Q492" s="284"/>
      <c r="R492" s="262"/>
      <c r="S492" s="293"/>
      <c r="T492" s="293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4"/>
      <c r="F493" s="284"/>
      <c r="G493" s="284"/>
      <c r="H493" s="284"/>
      <c r="I493" s="284"/>
      <c r="J493" s="284"/>
      <c r="K493" s="284"/>
      <c r="L493" s="284"/>
      <c r="M493" s="284"/>
      <c r="N493" s="284"/>
      <c r="O493" s="284"/>
      <c r="P493" s="287"/>
      <c r="Q493" s="284"/>
      <c r="R493" s="262"/>
      <c r="S493" s="293"/>
      <c r="T493" s="293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4"/>
      <c r="F494" s="284"/>
      <c r="G494" s="284"/>
      <c r="H494" s="284"/>
      <c r="I494" s="284"/>
      <c r="J494" s="284"/>
      <c r="K494" s="284"/>
      <c r="L494" s="284"/>
      <c r="M494" s="284"/>
      <c r="N494" s="284"/>
      <c r="O494" s="284"/>
      <c r="P494" s="287"/>
      <c r="Q494" s="284"/>
      <c r="R494" s="262"/>
      <c r="S494" s="293"/>
      <c r="T494" s="293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4"/>
      <c r="F495" s="284"/>
      <c r="G495" s="284"/>
      <c r="H495" s="284"/>
      <c r="I495" s="284"/>
      <c r="J495" s="284"/>
      <c r="K495" s="284"/>
      <c r="L495" s="284"/>
      <c r="M495" s="284"/>
      <c r="N495" s="284"/>
      <c r="O495" s="284"/>
      <c r="P495" s="287"/>
      <c r="Q495" s="284"/>
      <c r="R495" s="262"/>
      <c r="S495" s="293"/>
      <c r="T495" s="293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4"/>
      <c r="F496" s="284"/>
      <c r="G496" s="284"/>
      <c r="H496" s="284"/>
      <c r="I496" s="284"/>
      <c r="J496" s="284"/>
      <c r="K496" s="284"/>
      <c r="L496" s="284"/>
      <c r="M496" s="284"/>
      <c r="N496" s="284"/>
      <c r="O496" s="284"/>
      <c r="P496" s="287"/>
      <c r="Q496" s="284"/>
      <c r="R496" s="262"/>
      <c r="S496" s="293"/>
      <c r="T496" s="293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4"/>
      <c r="F497" s="284"/>
      <c r="G497" s="284"/>
      <c r="H497" s="284"/>
      <c r="I497" s="284"/>
      <c r="J497" s="284"/>
      <c r="K497" s="284"/>
      <c r="L497" s="284"/>
      <c r="M497" s="284"/>
      <c r="N497" s="284"/>
      <c r="O497" s="284"/>
      <c r="P497" s="287"/>
      <c r="Q497" s="284"/>
      <c r="R497" s="262"/>
      <c r="S497" s="293"/>
      <c r="T497" s="293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4"/>
      <c r="F498" s="284"/>
      <c r="G498" s="284"/>
      <c r="H498" s="284"/>
      <c r="I498" s="284"/>
      <c r="J498" s="284"/>
      <c r="K498" s="284"/>
      <c r="L498" s="284"/>
      <c r="M498" s="284"/>
      <c r="N498" s="284"/>
      <c r="O498" s="284"/>
      <c r="P498" s="287"/>
      <c r="Q498" s="284"/>
      <c r="R498" s="262"/>
      <c r="S498" s="293"/>
      <c r="T498" s="293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4"/>
      <c r="F499" s="284"/>
      <c r="G499" s="284"/>
      <c r="H499" s="284"/>
      <c r="I499" s="284"/>
      <c r="J499" s="284"/>
      <c r="K499" s="284"/>
      <c r="L499" s="284"/>
      <c r="M499" s="284"/>
      <c r="N499" s="284"/>
      <c r="O499" s="284"/>
      <c r="P499" s="287"/>
      <c r="Q499" s="284"/>
      <c r="R499" s="262"/>
      <c r="S499" s="293"/>
      <c r="T499" s="293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4"/>
      <c r="F500" s="284"/>
      <c r="G500" s="284"/>
      <c r="H500" s="284"/>
      <c r="I500" s="284"/>
      <c r="J500" s="284"/>
      <c r="K500" s="284"/>
      <c r="L500" s="284"/>
      <c r="M500" s="284"/>
      <c r="N500" s="284"/>
      <c r="O500" s="284"/>
      <c r="P500" s="287"/>
      <c r="Q500" s="284"/>
      <c r="R500" s="262"/>
      <c r="S500" s="293"/>
      <c r="T500" s="293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4"/>
      <c r="F501" s="284"/>
      <c r="G501" s="284"/>
      <c r="H501" s="284"/>
      <c r="I501" s="284"/>
      <c r="J501" s="284"/>
      <c r="K501" s="284"/>
      <c r="L501" s="284"/>
      <c r="M501" s="284"/>
      <c r="N501" s="284"/>
      <c r="O501" s="284"/>
      <c r="P501" s="287"/>
      <c r="Q501" s="284"/>
      <c r="R501" s="262"/>
      <c r="S501" s="293"/>
      <c r="T501" s="293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4"/>
      <c r="F502" s="284"/>
      <c r="G502" s="284"/>
      <c r="H502" s="284"/>
      <c r="I502" s="284"/>
      <c r="J502" s="284"/>
      <c r="K502" s="284"/>
      <c r="L502" s="284"/>
      <c r="M502" s="284"/>
      <c r="N502" s="284"/>
      <c r="O502" s="284"/>
      <c r="P502" s="287"/>
      <c r="Q502" s="284"/>
      <c r="R502" s="262"/>
      <c r="S502" s="293"/>
      <c r="T502" s="293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4"/>
      <c r="F503" s="284"/>
      <c r="G503" s="284"/>
      <c r="H503" s="284"/>
      <c r="I503" s="284"/>
      <c r="J503" s="284"/>
      <c r="K503" s="284"/>
      <c r="L503" s="284"/>
      <c r="M503" s="284"/>
      <c r="N503" s="284"/>
      <c r="O503" s="284"/>
      <c r="P503" s="287"/>
      <c r="Q503" s="284"/>
      <c r="R503" s="262"/>
      <c r="S503" s="293"/>
      <c r="T503" s="293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4"/>
      <c r="F504" s="284"/>
      <c r="G504" s="284"/>
      <c r="H504" s="284"/>
      <c r="I504" s="284"/>
      <c r="J504" s="284"/>
      <c r="K504" s="284"/>
      <c r="L504" s="284"/>
      <c r="M504" s="284"/>
      <c r="N504" s="284"/>
      <c r="O504" s="284"/>
      <c r="P504" s="287"/>
      <c r="Q504" s="284"/>
      <c r="R504" s="262"/>
      <c r="S504" s="293"/>
      <c r="T504" s="293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4"/>
      <c r="F505" s="284"/>
      <c r="G505" s="284"/>
      <c r="H505" s="284"/>
      <c r="I505" s="284"/>
      <c r="J505" s="284"/>
      <c r="K505" s="284"/>
      <c r="L505" s="284"/>
      <c r="M505" s="284"/>
      <c r="N505" s="284"/>
      <c r="O505" s="284"/>
      <c r="P505" s="287"/>
      <c r="Q505" s="284"/>
      <c r="R505" s="262"/>
      <c r="S505" s="293"/>
      <c r="T505" s="293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4"/>
      <c r="F506" s="284"/>
      <c r="G506" s="284"/>
      <c r="H506" s="284"/>
      <c r="I506" s="284"/>
      <c r="J506" s="284"/>
      <c r="K506" s="284"/>
      <c r="L506" s="284"/>
      <c r="M506" s="284"/>
      <c r="N506" s="284"/>
      <c r="O506" s="284"/>
      <c r="P506" s="287"/>
      <c r="Q506" s="284"/>
      <c r="R506" s="262"/>
      <c r="S506" s="293"/>
      <c r="T506" s="293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4"/>
      <c r="F507" s="284"/>
      <c r="G507" s="284"/>
      <c r="H507" s="284"/>
      <c r="I507" s="284"/>
      <c r="J507" s="284"/>
      <c r="K507" s="284"/>
      <c r="L507" s="284"/>
      <c r="M507" s="284"/>
      <c r="N507" s="284"/>
      <c r="O507" s="284"/>
      <c r="P507" s="287"/>
      <c r="Q507" s="284"/>
      <c r="R507" s="262"/>
      <c r="S507" s="293"/>
      <c r="T507" s="293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4"/>
      <c r="F508" s="284"/>
      <c r="G508" s="284"/>
      <c r="H508" s="284"/>
      <c r="I508" s="284"/>
      <c r="J508" s="284"/>
      <c r="K508" s="284"/>
      <c r="L508" s="284"/>
      <c r="M508" s="284"/>
      <c r="N508" s="284"/>
      <c r="O508" s="284"/>
      <c r="P508" s="287"/>
      <c r="Q508" s="284"/>
      <c r="R508" s="262"/>
      <c r="S508" s="293"/>
      <c r="T508" s="293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4"/>
      <c r="F509" s="284"/>
      <c r="G509" s="284"/>
      <c r="H509" s="284"/>
      <c r="I509" s="284"/>
      <c r="J509" s="284"/>
      <c r="K509" s="284"/>
      <c r="L509" s="284"/>
      <c r="M509" s="284"/>
      <c r="N509" s="284"/>
      <c r="O509" s="284"/>
      <c r="P509" s="287"/>
      <c r="Q509" s="284"/>
      <c r="R509" s="262"/>
      <c r="S509" s="293"/>
      <c r="T509" s="293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4"/>
      <c r="F510" s="284"/>
      <c r="G510" s="284"/>
      <c r="H510" s="284"/>
      <c r="I510" s="284"/>
      <c r="J510" s="284"/>
      <c r="K510" s="284"/>
      <c r="L510" s="284"/>
      <c r="M510" s="284"/>
      <c r="N510" s="284"/>
      <c r="O510" s="284"/>
      <c r="P510" s="287"/>
      <c r="Q510" s="284"/>
      <c r="R510" s="262"/>
      <c r="S510" s="293"/>
      <c r="T510" s="293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4"/>
      <c r="F511" s="284"/>
      <c r="G511" s="284"/>
      <c r="H511" s="284"/>
      <c r="I511" s="284"/>
      <c r="J511" s="284"/>
      <c r="K511" s="284"/>
      <c r="L511" s="284"/>
      <c r="M511" s="284"/>
      <c r="N511" s="284"/>
      <c r="O511" s="284"/>
      <c r="P511" s="287"/>
      <c r="Q511" s="284"/>
      <c r="R511" s="262"/>
      <c r="S511" s="293"/>
      <c r="T511" s="293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4"/>
      <c r="F512" s="284"/>
      <c r="G512" s="284"/>
      <c r="H512" s="284"/>
      <c r="I512" s="284"/>
      <c r="J512" s="284"/>
      <c r="K512" s="284"/>
      <c r="L512" s="284"/>
      <c r="M512" s="284"/>
      <c r="N512" s="284"/>
      <c r="O512" s="284"/>
      <c r="P512" s="287"/>
      <c r="Q512" s="284"/>
      <c r="R512" s="262"/>
      <c r="S512" s="293"/>
      <c r="T512" s="293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4"/>
      <c r="F513" s="284"/>
      <c r="G513" s="284"/>
      <c r="H513" s="284"/>
      <c r="I513" s="284"/>
      <c r="J513" s="284"/>
      <c r="K513" s="284"/>
      <c r="L513" s="284"/>
      <c r="M513" s="284"/>
      <c r="N513" s="284"/>
      <c r="O513" s="284"/>
      <c r="P513" s="287"/>
      <c r="Q513" s="284"/>
      <c r="R513" s="262"/>
      <c r="S513" s="293"/>
      <c r="T513" s="293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4"/>
      <c r="F514" s="284"/>
      <c r="G514" s="284"/>
      <c r="H514" s="284"/>
      <c r="I514" s="284"/>
      <c r="J514" s="284"/>
      <c r="K514" s="284"/>
      <c r="L514" s="284"/>
      <c r="M514" s="284"/>
      <c r="N514" s="284"/>
      <c r="O514" s="284"/>
      <c r="P514" s="287"/>
      <c r="Q514" s="284"/>
      <c r="R514" s="262"/>
      <c r="S514" s="293"/>
      <c r="T514" s="293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4"/>
      <c r="F515" s="284"/>
      <c r="G515" s="284"/>
      <c r="H515" s="284"/>
      <c r="I515" s="284"/>
      <c r="J515" s="284"/>
      <c r="K515" s="284"/>
      <c r="L515" s="284"/>
      <c r="M515" s="284"/>
      <c r="N515" s="284"/>
      <c r="O515" s="284"/>
      <c r="P515" s="287"/>
      <c r="Q515" s="284"/>
      <c r="R515" s="262"/>
      <c r="S515" s="293"/>
      <c r="T515" s="293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4"/>
      <c r="F516" s="284"/>
      <c r="G516" s="284"/>
      <c r="H516" s="284"/>
      <c r="I516" s="284"/>
      <c r="J516" s="284"/>
      <c r="K516" s="284"/>
      <c r="L516" s="284"/>
      <c r="M516" s="284"/>
      <c r="N516" s="284"/>
      <c r="O516" s="284"/>
      <c r="P516" s="287"/>
      <c r="Q516" s="284"/>
      <c r="R516" s="262"/>
      <c r="S516" s="293"/>
      <c r="T516" s="293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4"/>
      <c r="F517" s="284"/>
      <c r="G517" s="284"/>
      <c r="H517" s="284"/>
      <c r="I517" s="284"/>
      <c r="J517" s="284"/>
      <c r="K517" s="284"/>
      <c r="L517" s="284"/>
      <c r="M517" s="284"/>
      <c r="N517" s="284"/>
      <c r="O517" s="284"/>
      <c r="P517" s="287"/>
      <c r="Q517" s="284"/>
      <c r="R517" s="262"/>
      <c r="S517" s="293"/>
      <c r="T517" s="293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4"/>
      <c r="F518" s="284"/>
      <c r="G518" s="284"/>
      <c r="H518" s="284"/>
      <c r="I518" s="284"/>
      <c r="J518" s="284"/>
      <c r="K518" s="284"/>
      <c r="L518" s="284"/>
      <c r="M518" s="284"/>
      <c r="N518" s="284"/>
      <c r="O518" s="284"/>
      <c r="P518" s="287"/>
      <c r="Q518" s="284"/>
      <c r="R518" s="262"/>
      <c r="S518" s="293"/>
      <c r="T518" s="293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4"/>
      <c r="F519" s="284"/>
      <c r="G519" s="284"/>
      <c r="H519" s="284"/>
      <c r="I519" s="284"/>
      <c r="J519" s="284"/>
      <c r="K519" s="284"/>
      <c r="L519" s="284"/>
      <c r="M519" s="284"/>
      <c r="N519" s="284"/>
      <c r="O519" s="284"/>
      <c r="P519" s="287"/>
      <c r="Q519" s="284"/>
      <c r="R519" s="262"/>
      <c r="S519" s="293"/>
      <c r="T519" s="293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4"/>
      <c r="F520" s="284"/>
      <c r="G520" s="284"/>
      <c r="H520" s="284"/>
      <c r="I520" s="284"/>
      <c r="J520" s="284"/>
      <c r="K520" s="284"/>
      <c r="L520" s="284"/>
      <c r="M520" s="284"/>
      <c r="N520" s="284"/>
      <c r="O520" s="284"/>
      <c r="P520" s="287"/>
      <c r="Q520" s="284"/>
      <c r="R520" s="262"/>
      <c r="S520" s="293"/>
      <c r="T520" s="293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4"/>
      <c r="F521" s="284"/>
      <c r="G521" s="284"/>
      <c r="H521" s="284"/>
      <c r="I521" s="284"/>
      <c r="J521" s="284"/>
      <c r="K521" s="284"/>
      <c r="L521" s="284"/>
      <c r="M521" s="284"/>
      <c r="N521" s="284"/>
      <c r="O521" s="284"/>
      <c r="P521" s="287"/>
      <c r="Q521" s="284"/>
      <c r="R521" s="262"/>
      <c r="S521" s="293"/>
      <c r="T521" s="293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4"/>
      <c r="F522" s="284"/>
      <c r="G522" s="284"/>
      <c r="H522" s="284"/>
      <c r="I522" s="284"/>
      <c r="J522" s="284"/>
      <c r="K522" s="284"/>
      <c r="L522" s="284"/>
      <c r="M522" s="284"/>
      <c r="N522" s="284"/>
      <c r="O522" s="284"/>
      <c r="P522" s="287"/>
      <c r="Q522" s="284"/>
      <c r="R522" s="262"/>
      <c r="S522" s="293"/>
      <c r="T522" s="293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4"/>
      <c r="F523" s="284"/>
      <c r="G523" s="284"/>
      <c r="H523" s="284"/>
      <c r="I523" s="284"/>
      <c r="J523" s="284"/>
      <c r="K523" s="284"/>
      <c r="L523" s="284"/>
      <c r="M523" s="284"/>
      <c r="N523" s="284"/>
      <c r="O523" s="284"/>
      <c r="P523" s="287"/>
      <c r="Q523" s="284"/>
      <c r="R523" s="262"/>
      <c r="S523" s="293"/>
      <c r="T523" s="293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4"/>
      <c r="F524" s="284"/>
      <c r="G524" s="284"/>
      <c r="H524" s="284"/>
      <c r="I524" s="284"/>
      <c r="J524" s="284"/>
      <c r="K524" s="284"/>
      <c r="L524" s="284"/>
      <c r="M524" s="284"/>
      <c r="N524" s="284"/>
      <c r="O524" s="284"/>
      <c r="P524" s="287"/>
      <c r="Q524" s="284"/>
      <c r="R524" s="262"/>
      <c r="S524" s="293"/>
      <c r="T524" s="293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4"/>
      <c r="F525" s="284"/>
      <c r="G525" s="284"/>
      <c r="H525" s="284"/>
      <c r="I525" s="284"/>
      <c r="J525" s="284"/>
      <c r="K525" s="284"/>
      <c r="L525" s="284"/>
      <c r="M525" s="284"/>
      <c r="N525" s="284"/>
      <c r="O525" s="284"/>
      <c r="P525" s="287"/>
      <c r="Q525" s="284"/>
      <c r="R525" s="262"/>
      <c r="S525" s="293"/>
      <c r="T525" s="293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4"/>
      <c r="F526" s="284"/>
      <c r="G526" s="284"/>
      <c r="H526" s="284"/>
      <c r="I526" s="284"/>
      <c r="J526" s="284"/>
      <c r="K526" s="284"/>
      <c r="L526" s="284"/>
      <c r="M526" s="284"/>
      <c r="N526" s="284"/>
      <c r="O526" s="284"/>
      <c r="P526" s="287"/>
      <c r="Q526" s="284"/>
      <c r="R526" s="262"/>
      <c r="S526" s="293"/>
      <c r="T526" s="293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4"/>
      <c r="F527" s="284"/>
      <c r="G527" s="284"/>
      <c r="H527" s="284"/>
      <c r="I527" s="284"/>
      <c r="J527" s="284"/>
      <c r="K527" s="284"/>
      <c r="L527" s="284"/>
      <c r="M527" s="284"/>
      <c r="N527" s="284"/>
      <c r="O527" s="284"/>
      <c r="P527" s="287"/>
      <c r="Q527" s="284"/>
      <c r="R527" s="262"/>
      <c r="S527" s="293"/>
      <c r="T527" s="293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4"/>
      <c r="F528" s="284"/>
      <c r="G528" s="284"/>
      <c r="H528" s="284"/>
      <c r="I528" s="284"/>
      <c r="J528" s="284"/>
      <c r="K528" s="284"/>
      <c r="L528" s="284"/>
      <c r="M528" s="284"/>
      <c r="N528" s="284"/>
      <c r="O528" s="284"/>
      <c r="P528" s="287"/>
      <c r="Q528" s="284"/>
      <c r="R528" s="262"/>
      <c r="S528" s="293"/>
      <c r="T528" s="293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4"/>
      <c r="F529" s="284"/>
      <c r="G529" s="284"/>
      <c r="H529" s="284"/>
      <c r="I529" s="284"/>
      <c r="J529" s="284"/>
      <c r="K529" s="284"/>
      <c r="L529" s="284"/>
      <c r="M529" s="284"/>
      <c r="N529" s="284"/>
      <c r="O529" s="284"/>
      <c r="P529" s="287"/>
      <c r="Q529" s="284"/>
      <c r="R529" s="262"/>
      <c r="S529" s="293"/>
      <c r="T529" s="293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4"/>
      <c r="F530" s="284"/>
      <c r="G530" s="284"/>
      <c r="H530" s="284"/>
      <c r="I530" s="284"/>
      <c r="J530" s="284"/>
      <c r="K530" s="284"/>
      <c r="L530" s="284"/>
      <c r="M530" s="284"/>
      <c r="N530" s="284"/>
      <c r="O530" s="284"/>
      <c r="P530" s="287"/>
      <c r="Q530" s="284"/>
      <c r="R530" s="262"/>
      <c r="S530" s="293"/>
      <c r="T530" s="293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4"/>
      <c r="F531" s="284"/>
      <c r="G531" s="284"/>
      <c r="H531" s="284"/>
      <c r="I531" s="284"/>
      <c r="J531" s="284"/>
      <c r="K531" s="284"/>
      <c r="L531" s="284"/>
      <c r="M531" s="284"/>
      <c r="N531" s="284"/>
      <c r="O531" s="284"/>
      <c r="P531" s="287"/>
      <c r="Q531" s="284"/>
      <c r="R531" s="262"/>
      <c r="S531" s="293"/>
      <c r="T531" s="293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4"/>
      <c r="F532" s="284"/>
      <c r="G532" s="284"/>
      <c r="H532" s="284"/>
      <c r="I532" s="284"/>
      <c r="J532" s="284"/>
      <c r="K532" s="284"/>
      <c r="L532" s="284"/>
      <c r="M532" s="284"/>
      <c r="N532" s="284"/>
      <c r="O532" s="284"/>
      <c r="P532" s="287"/>
      <c r="Q532" s="284"/>
      <c r="R532" s="262"/>
      <c r="S532" s="293"/>
      <c r="T532" s="293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4"/>
      <c r="F533" s="284"/>
      <c r="G533" s="284"/>
      <c r="H533" s="284"/>
      <c r="I533" s="284"/>
      <c r="J533" s="284"/>
      <c r="K533" s="284"/>
      <c r="L533" s="284"/>
      <c r="M533" s="284"/>
      <c r="N533" s="284"/>
      <c r="O533" s="284"/>
      <c r="P533" s="287"/>
      <c r="Q533" s="284"/>
      <c r="R533" s="262"/>
      <c r="S533" s="293"/>
      <c r="T533" s="293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4"/>
      <c r="F534" s="284"/>
      <c r="G534" s="284"/>
      <c r="H534" s="284"/>
      <c r="I534" s="284"/>
      <c r="J534" s="284"/>
      <c r="K534" s="284"/>
      <c r="L534" s="284"/>
      <c r="M534" s="284"/>
      <c r="N534" s="284"/>
      <c r="O534" s="284"/>
      <c r="P534" s="287"/>
      <c r="Q534" s="284"/>
      <c r="R534" s="262"/>
      <c r="S534" s="293"/>
      <c r="T534" s="293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4"/>
      <c r="F535" s="284"/>
      <c r="G535" s="284"/>
      <c r="H535" s="284"/>
      <c r="I535" s="284"/>
      <c r="J535" s="284"/>
      <c r="K535" s="284"/>
      <c r="L535" s="284"/>
      <c r="M535" s="284"/>
      <c r="N535" s="284"/>
      <c r="O535" s="284"/>
      <c r="P535" s="287"/>
      <c r="Q535" s="284"/>
      <c r="R535" s="262"/>
      <c r="S535" s="293"/>
      <c r="T535" s="293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4"/>
      <c r="F536" s="284"/>
      <c r="G536" s="284"/>
      <c r="H536" s="284"/>
      <c r="I536" s="284"/>
      <c r="J536" s="284"/>
      <c r="K536" s="284"/>
      <c r="L536" s="284"/>
      <c r="M536" s="284"/>
      <c r="N536" s="284"/>
      <c r="O536" s="284"/>
      <c r="P536" s="287"/>
      <c r="Q536" s="284"/>
      <c r="R536" s="262"/>
      <c r="S536" s="293"/>
      <c r="T536" s="293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4"/>
      <c r="F537" s="284"/>
      <c r="G537" s="284"/>
      <c r="H537" s="284"/>
      <c r="I537" s="284"/>
      <c r="J537" s="284"/>
      <c r="K537" s="284"/>
      <c r="L537" s="284"/>
      <c r="M537" s="284"/>
      <c r="N537" s="284"/>
      <c r="O537" s="284"/>
      <c r="P537" s="287"/>
      <c r="Q537" s="284"/>
      <c r="R537" s="262"/>
      <c r="S537" s="293"/>
      <c r="T537" s="293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4"/>
      <c r="F538" s="284"/>
      <c r="G538" s="284"/>
      <c r="H538" s="284"/>
      <c r="I538" s="284"/>
      <c r="J538" s="284"/>
      <c r="K538" s="284"/>
      <c r="L538" s="284"/>
      <c r="M538" s="284"/>
      <c r="N538" s="284"/>
      <c r="O538" s="284"/>
      <c r="P538" s="287"/>
      <c r="Q538" s="284"/>
      <c r="R538" s="262"/>
      <c r="S538" s="293"/>
      <c r="T538" s="293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4"/>
      <c r="F539" s="284"/>
      <c r="G539" s="284"/>
      <c r="H539" s="284"/>
      <c r="I539" s="284"/>
      <c r="J539" s="284"/>
      <c r="K539" s="284"/>
      <c r="L539" s="284"/>
      <c r="M539" s="284"/>
      <c r="N539" s="284"/>
      <c r="O539" s="284"/>
      <c r="P539" s="287"/>
      <c r="Q539" s="284"/>
      <c r="R539" s="262"/>
      <c r="S539" s="293"/>
      <c r="T539" s="293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4"/>
      <c r="F540" s="284"/>
      <c r="G540" s="284"/>
      <c r="H540" s="284"/>
      <c r="I540" s="284"/>
      <c r="J540" s="284"/>
      <c r="K540" s="284"/>
      <c r="L540" s="284"/>
      <c r="M540" s="284"/>
      <c r="N540" s="284"/>
      <c r="O540" s="284"/>
      <c r="P540" s="287"/>
      <c r="Q540" s="284"/>
      <c r="R540" s="262"/>
      <c r="S540" s="293"/>
      <c r="T540" s="293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4"/>
      <c r="F541" s="284"/>
      <c r="G541" s="284"/>
      <c r="H541" s="284"/>
      <c r="I541" s="284"/>
      <c r="J541" s="284"/>
      <c r="K541" s="284"/>
      <c r="L541" s="284"/>
      <c r="M541" s="284"/>
      <c r="N541" s="284"/>
      <c r="O541" s="284"/>
      <c r="P541" s="287"/>
      <c r="Q541" s="284"/>
      <c r="R541" s="262"/>
      <c r="S541" s="293"/>
      <c r="T541" s="293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4"/>
      <c r="F542" s="284"/>
      <c r="G542" s="284"/>
      <c r="H542" s="284"/>
      <c r="I542" s="284"/>
      <c r="J542" s="284"/>
      <c r="K542" s="284"/>
      <c r="L542" s="284"/>
      <c r="M542" s="284"/>
      <c r="N542" s="284"/>
      <c r="O542" s="284"/>
      <c r="P542" s="287"/>
      <c r="Q542" s="284"/>
      <c r="R542" s="262"/>
      <c r="S542" s="293"/>
      <c r="T542" s="293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4"/>
      <c r="F543" s="284"/>
      <c r="G543" s="284"/>
      <c r="H543" s="284"/>
      <c r="I543" s="284"/>
      <c r="J543" s="284"/>
      <c r="K543" s="284"/>
      <c r="L543" s="284"/>
      <c r="M543" s="284"/>
      <c r="N543" s="284"/>
      <c r="O543" s="284"/>
      <c r="P543" s="287"/>
      <c r="Q543" s="284"/>
      <c r="R543" s="262"/>
      <c r="S543" s="293"/>
      <c r="T543" s="293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4"/>
      <c r="F544" s="284"/>
      <c r="G544" s="284"/>
      <c r="H544" s="284"/>
      <c r="I544" s="284"/>
      <c r="J544" s="284"/>
      <c r="K544" s="284"/>
      <c r="L544" s="284"/>
      <c r="M544" s="284"/>
      <c r="N544" s="284"/>
      <c r="O544" s="284"/>
      <c r="P544" s="287"/>
      <c r="Q544" s="284"/>
      <c r="R544" s="262"/>
      <c r="S544" s="293"/>
      <c r="T544" s="293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4"/>
      <c r="F545" s="284"/>
      <c r="G545" s="284"/>
      <c r="H545" s="284"/>
      <c r="I545" s="284"/>
      <c r="J545" s="284"/>
      <c r="K545" s="284"/>
      <c r="L545" s="284"/>
      <c r="M545" s="284"/>
      <c r="N545" s="284"/>
      <c r="O545" s="284"/>
      <c r="P545" s="287"/>
      <c r="Q545" s="284"/>
      <c r="R545" s="262"/>
      <c r="S545" s="293"/>
      <c r="T545" s="293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4"/>
      <c r="F546" s="284"/>
      <c r="G546" s="284"/>
      <c r="H546" s="284"/>
      <c r="I546" s="284"/>
      <c r="J546" s="284"/>
      <c r="K546" s="284"/>
      <c r="L546" s="284"/>
      <c r="M546" s="284"/>
      <c r="N546" s="284"/>
      <c r="O546" s="284"/>
      <c r="P546" s="287"/>
      <c r="Q546" s="284"/>
      <c r="R546" s="262"/>
      <c r="S546" s="293"/>
      <c r="T546" s="293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4"/>
      <c r="F547" s="284"/>
      <c r="G547" s="284"/>
      <c r="H547" s="284"/>
      <c r="I547" s="284"/>
      <c r="J547" s="284"/>
      <c r="K547" s="284"/>
      <c r="L547" s="284"/>
      <c r="M547" s="284"/>
      <c r="N547" s="284"/>
      <c r="O547" s="284"/>
      <c r="P547" s="287"/>
      <c r="Q547" s="284"/>
      <c r="R547" s="262"/>
      <c r="S547" s="293"/>
      <c r="T547" s="293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4"/>
      <c r="F548" s="284"/>
      <c r="G548" s="284"/>
      <c r="H548" s="284"/>
      <c r="I548" s="284"/>
      <c r="J548" s="284"/>
      <c r="K548" s="284"/>
      <c r="L548" s="284"/>
      <c r="M548" s="284"/>
      <c r="N548" s="284"/>
      <c r="O548" s="284"/>
      <c r="P548" s="287"/>
      <c r="Q548" s="284"/>
      <c r="R548" s="262"/>
      <c r="S548" s="293"/>
      <c r="T548" s="293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4"/>
      <c r="F549" s="284"/>
      <c r="G549" s="284"/>
      <c r="H549" s="284"/>
      <c r="I549" s="284"/>
      <c r="J549" s="284"/>
      <c r="K549" s="284"/>
      <c r="L549" s="284"/>
      <c r="M549" s="284"/>
      <c r="N549" s="284"/>
      <c r="O549" s="284"/>
      <c r="P549" s="287"/>
      <c r="Q549" s="284"/>
      <c r="R549" s="262"/>
      <c r="S549" s="293"/>
      <c r="T549" s="293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4"/>
      <c r="F550" s="284"/>
      <c r="G550" s="284"/>
      <c r="H550" s="284"/>
      <c r="I550" s="284"/>
      <c r="J550" s="284"/>
      <c r="K550" s="284"/>
      <c r="L550" s="284"/>
      <c r="M550" s="284"/>
      <c r="N550" s="284"/>
      <c r="O550" s="284"/>
      <c r="P550" s="287"/>
      <c r="Q550" s="284"/>
      <c r="R550" s="262"/>
      <c r="S550" s="293"/>
      <c r="T550" s="293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4"/>
      <c r="F551" s="284"/>
      <c r="G551" s="284"/>
      <c r="H551" s="284"/>
      <c r="I551" s="284"/>
      <c r="J551" s="284"/>
      <c r="K551" s="284"/>
      <c r="L551" s="284"/>
      <c r="M551" s="284"/>
      <c r="N551" s="284"/>
      <c r="O551" s="284"/>
      <c r="P551" s="287"/>
      <c r="Q551" s="284"/>
      <c r="R551" s="262"/>
      <c r="S551" s="293"/>
      <c r="T551" s="293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4"/>
      <c r="F552" s="284"/>
      <c r="G552" s="284"/>
      <c r="H552" s="284"/>
      <c r="I552" s="284"/>
      <c r="J552" s="284"/>
      <c r="K552" s="284"/>
      <c r="L552" s="284"/>
      <c r="M552" s="284"/>
      <c r="N552" s="284"/>
      <c r="O552" s="284"/>
      <c r="P552" s="287"/>
      <c r="Q552" s="284"/>
      <c r="R552" s="262"/>
      <c r="S552" s="293"/>
      <c r="T552" s="293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4"/>
      <c r="F553" s="284"/>
      <c r="G553" s="284"/>
      <c r="H553" s="284"/>
      <c r="I553" s="284"/>
      <c r="J553" s="284"/>
      <c r="K553" s="284"/>
      <c r="L553" s="284"/>
      <c r="M553" s="284"/>
      <c r="N553" s="284"/>
      <c r="O553" s="284"/>
      <c r="P553" s="287"/>
      <c r="Q553" s="284"/>
      <c r="R553" s="262"/>
      <c r="S553" s="293"/>
      <c r="T553" s="293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4"/>
      <c r="F554" s="284"/>
      <c r="G554" s="284"/>
      <c r="H554" s="284"/>
      <c r="I554" s="284"/>
      <c r="J554" s="284"/>
      <c r="K554" s="284"/>
      <c r="L554" s="284"/>
      <c r="M554" s="284"/>
      <c r="N554" s="284"/>
      <c r="O554" s="284"/>
      <c r="P554" s="287"/>
      <c r="Q554" s="284"/>
      <c r="R554" s="262"/>
      <c r="S554" s="293"/>
      <c r="T554" s="293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4"/>
      <c r="F555" s="284"/>
      <c r="G555" s="284"/>
      <c r="H555" s="284"/>
      <c r="I555" s="284"/>
      <c r="J555" s="284"/>
      <c r="K555" s="284"/>
      <c r="L555" s="284"/>
      <c r="M555" s="284"/>
      <c r="N555" s="284"/>
      <c r="O555" s="284"/>
      <c r="P555" s="287"/>
      <c r="Q555" s="284"/>
      <c r="R555" s="262"/>
      <c r="S555" s="293"/>
      <c r="T555" s="293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4"/>
      <c r="F556" s="284"/>
      <c r="G556" s="284"/>
      <c r="H556" s="284"/>
      <c r="I556" s="284"/>
      <c r="J556" s="284"/>
      <c r="K556" s="284"/>
      <c r="L556" s="284"/>
      <c r="M556" s="284"/>
      <c r="N556" s="284"/>
      <c r="O556" s="284"/>
      <c r="P556" s="287"/>
      <c r="Q556" s="284"/>
      <c r="R556" s="262"/>
      <c r="S556" s="293"/>
      <c r="T556" s="293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4"/>
      <c r="F557" s="284"/>
      <c r="G557" s="284"/>
      <c r="H557" s="284"/>
      <c r="I557" s="284"/>
      <c r="J557" s="284"/>
      <c r="K557" s="284"/>
      <c r="L557" s="284"/>
      <c r="M557" s="284"/>
      <c r="N557" s="284"/>
      <c r="O557" s="284"/>
      <c r="P557" s="287"/>
      <c r="Q557" s="284"/>
      <c r="R557" s="262"/>
      <c r="S557" s="293"/>
      <c r="T557" s="293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4"/>
      <c r="F558" s="284"/>
      <c r="G558" s="284"/>
      <c r="H558" s="284"/>
      <c r="I558" s="284"/>
      <c r="J558" s="284"/>
      <c r="K558" s="284"/>
      <c r="L558" s="284"/>
      <c r="M558" s="284"/>
      <c r="N558" s="284"/>
      <c r="O558" s="284"/>
      <c r="P558" s="287"/>
      <c r="Q558" s="284"/>
      <c r="R558" s="262"/>
      <c r="S558" s="293"/>
      <c r="T558" s="293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4"/>
      <c r="F559" s="284"/>
      <c r="G559" s="284"/>
      <c r="H559" s="284"/>
      <c r="I559" s="284"/>
      <c r="J559" s="284"/>
      <c r="K559" s="284"/>
      <c r="L559" s="284"/>
      <c r="M559" s="284"/>
      <c r="N559" s="284"/>
      <c r="O559" s="284"/>
      <c r="P559" s="287"/>
      <c r="Q559" s="284"/>
      <c r="R559" s="262"/>
      <c r="S559" s="293"/>
      <c r="T559" s="293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4"/>
      <c r="F560" s="284"/>
      <c r="G560" s="284"/>
      <c r="H560" s="284"/>
      <c r="I560" s="284"/>
      <c r="J560" s="284"/>
      <c r="K560" s="284"/>
      <c r="L560" s="284"/>
      <c r="M560" s="284"/>
      <c r="N560" s="284"/>
      <c r="O560" s="284"/>
      <c r="P560" s="287"/>
      <c r="Q560" s="284"/>
      <c r="R560" s="262"/>
      <c r="S560" s="293"/>
      <c r="T560" s="293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4"/>
      <c r="F561" s="284"/>
      <c r="G561" s="284"/>
      <c r="H561" s="284"/>
      <c r="I561" s="284"/>
      <c r="J561" s="284"/>
      <c r="K561" s="284"/>
      <c r="L561" s="284"/>
      <c r="M561" s="284"/>
      <c r="N561" s="284"/>
      <c r="O561" s="284"/>
      <c r="P561" s="287"/>
      <c r="Q561" s="284"/>
      <c r="R561" s="262"/>
      <c r="S561" s="293"/>
      <c r="T561" s="293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4"/>
      <c r="F562" s="284"/>
      <c r="G562" s="284"/>
      <c r="H562" s="284"/>
      <c r="I562" s="284"/>
      <c r="J562" s="284"/>
      <c r="K562" s="284"/>
      <c r="L562" s="284"/>
      <c r="M562" s="284"/>
      <c r="N562" s="284"/>
      <c r="O562" s="284"/>
      <c r="P562" s="287"/>
      <c r="Q562" s="284"/>
      <c r="R562" s="262"/>
      <c r="S562" s="293"/>
      <c r="T562" s="293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4"/>
      <c r="F563" s="284"/>
      <c r="G563" s="284"/>
      <c r="H563" s="284"/>
      <c r="I563" s="284"/>
      <c r="J563" s="284"/>
      <c r="K563" s="284"/>
      <c r="L563" s="284"/>
      <c r="M563" s="284"/>
      <c r="N563" s="284"/>
      <c r="O563" s="284"/>
      <c r="P563" s="287"/>
      <c r="Q563" s="284"/>
      <c r="R563" s="262"/>
      <c r="S563" s="293"/>
      <c r="T563" s="293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4"/>
      <c r="F564" s="284"/>
      <c r="G564" s="284"/>
      <c r="H564" s="284"/>
      <c r="I564" s="284"/>
      <c r="J564" s="284"/>
      <c r="K564" s="284"/>
      <c r="L564" s="284"/>
      <c r="M564" s="284"/>
      <c r="N564" s="284"/>
      <c r="O564" s="284"/>
      <c r="P564" s="287"/>
      <c r="Q564" s="284"/>
      <c r="R564" s="262"/>
      <c r="S564" s="293"/>
      <c r="T564" s="293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4"/>
      <c r="F565" s="284"/>
      <c r="G565" s="284"/>
      <c r="H565" s="284"/>
      <c r="I565" s="284"/>
      <c r="J565" s="284"/>
      <c r="K565" s="284"/>
      <c r="L565" s="284"/>
      <c r="M565" s="284"/>
      <c r="N565" s="284"/>
      <c r="O565" s="284"/>
      <c r="P565" s="287"/>
      <c r="Q565" s="284"/>
      <c r="R565" s="262"/>
      <c r="S565" s="293"/>
      <c r="T565" s="293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4"/>
      <c r="F566" s="284"/>
      <c r="G566" s="284"/>
      <c r="H566" s="284"/>
      <c r="I566" s="284"/>
      <c r="J566" s="284"/>
      <c r="K566" s="284"/>
      <c r="L566" s="284"/>
      <c r="M566" s="284"/>
      <c r="N566" s="284"/>
      <c r="O566" s="284"/>
      <c r="P566" s="287"/>
      <c r="Q566" s="284"/>
      <c r="R566" s="262"/>
      <c r="S566" s="293"/>
      <c r="T566" s="293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4"/>
      <c r="F567" s="284"/>
      <c r="G567" s="284"/>
      <c r="H567" s="284"/>
      <c r="I567" s="284"/>
      <c r="J567" s="284"/>
      <c r="K567" s="284"/>
      <c r="L567" s="284"/>
      <c r="M567" s="284"/>
      <c r="N567" s="284"/>
      <c r="O567" s="284"/>
      <c r="P567" s="287"/>
      <c r="Q567" s="284"/>
      <c r="R567" s="262"/>
      <c r="S567" s="293"/>
      <c r="T567" s="293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4"/>
      <c r="F568" s="284"/>
      <c r="G568" s="284"/>
      <c r="H568" s="284"/>
      <c r="I568" s="284"/>
      <c r="J568" s="284"/>
      <c r="K568" s="284"/>
      <c r="L568" s="284"/>
      <c r="M568" s="284"/>
      <c r="N568" s="284"/>
      <c r="O568" s="284"/>
      <c r="P568" s="287"/>
      <c r="Q568" s="284"/>
      <c r="R568" s="262"/>
      <c r="S568" s="293"/>
      <c r="T568" s="293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4"/>
      <c r="F569" s="284"/>
      <c r="G569" s="284"/>
      <c r="H569" s="284"/>
      <c r="I569" s="284"/>
      <c r="J569" s="284"/>
      <c r="K569" s="284"/>
      <c r="L569" s="284"/>
      <c r="M569" s="284"/>
      <c r="N569" s="284"/>
      <c r="O569" s="284"/>
      <c r="P569" s="287"/>
      <c r="Q569" s="284"/>
      <c r="R569" s="262"/>
      <c r="S569" s="293"/>
      <c r="T569" s="293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4"/>
      <c r="F570" s="284"/>
      <c r="G570" s="284"/>
      <c r="H570" s="284"/>
      <c r="I570" s="284"/>
      <c r="J570" s="284"/>
      <c r="K570" s="284"/>
      <c r="L570" s="284"/>
      <c r="M570" s="284"/>
      <c r="N570" s="284"/>
      <c r="O570" s="284"/>
      <c r="P570" s="287"/>
      <c r="Q570" s="284"/>
      <c r="R570" s="262"/>
      <c r="S570" s="293"/>
      <c r="T570" s="293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4"/>
      <c r="F571" s="284"/>
      <c r="G571" s="284"/>
      <c r="H571" s="284"/>
      <c r="I571" s="284"/>
      <c r="J571" s="284"/>
      <c r="K571" s="284"/>
      <c r="L571" s="284"/>
      <c r="M571" s="284"/>
      <c r="N571" s="284"/>
      <c r="O571" s="284"/>
      <c r="P571" s="287"/>
      <c r="Q571" s="284"/>
      <c r="R571" s="262"/>
      <c r="S571" s="293"/>
      <c r="T571" s="293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4"/>
      <c r="F572" s="284"/>
      <c r="G572" s="284"/>
      <c r="H572" s="284"/>
      <c r="I572" s="284"/>
      <c r="J572" s="284"/>
      <c r="K572" s="284"/>
      <c r="L572" s="284"/>
      <c r="M572" s="284"/>
      <c r="N572" s="284"/>
      <c r="O572" s="284"/>
      <c r="P572" s="287"/>
      <c r="Q572" s="284"/>
      <c r="R572" s="262"/>
      <c r="S572" s="293"/>
      <c r="T572" s="293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4"/>
      <c r="F573" s="284"/>
      <c r="G573" s="284"/>
      <c r="H573" s="284"/>
      <c r="I573" s="284"/>
      <c r="J573" s="284"/>
      <c r="K573" s="284"/>
      <c r="L573" s="284"/>
      <c r="M573" s="284"/>
      <c r="N573" s="284"/>
      <c r="O573" s="284"/>
      <c r="P573" s="287"/>
      <c r="Q573" s="284"/>
      <c r="R573" s="262"/>
      <c r="S573" s="293"/>
      <c r="T573" s="293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4"/>
      <c r="F574" s="284"/>
      <c r="G574" s="284"/>
      <c r="H574" s="284"/>
      <c r="I574" s="284"/>
      <c r="J574" s="284"/>
      <c r="K574" s="284"/>
      <c r="L574" s="284"/>
      <c r="M574" s="284"/>
      <c r="N574" s="284"/>
      <c r="O574" s="284"/>
      <c r="P574" s="287"/>
      <c r="Q574" s="284"/>
      <c r="R574" s="262"/>
      <c r="S574" s="293"/>
      <c r="T574" s="293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4"/>
      <c r="F575" s="284"/>
      <c r="G575" s="284"/>
      <c r="H575" s="284"/>
      <c r="I575" s="284"/>
      <c r="J575" s="284"/>
      <c r="K575" s="284"/>
      <c r="L575" s="284"/>
      <c r="M575" s="284"/>
      <c r="N575" s="284"/>
      <c r="O575" s="284"/>
      <c r="P575" s="287"/>
      <c r="Q575" s="284"/>
      <c r="R575" s="262"/>
      <c r="S575" s="293"/>
      <c r="T575" s="293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4"/>
      <c r="F576" s="284"/>
      <c r="G576" s="284"/>
      <c r="H576" s="284"/>
      <c r="I576" s="284"/>
      <c r="J576" s="284"/>
      <c r="K576" s="284"/>
      <c r="L576" s="284"/>
      <c r="M576" s="284"/>
      <c r="N576" s="284"/>
      <c r="O576" s="284"/>
      <c r="P576" s="287"/>
      <c r="Q576" s="284"/>
      <c r="R576" s="262"/>
      <c r="S576" s="293"/>
      <c r="T576" s="293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4"/>
      <c r="F577" s="284"/>
      <c r="G577" s="284"/>
      <c r="H577" s="284"/>
      <c r="I577" s="284"/>
      <c r="J577" s="284"/>
      <c r="K577" s="284"/>
      <c r="L577" s="284"/>
      <c r="M577" s="284"/>
      <c r="N577" s="284"/>
      <c r="O577" s="284"/>
      <c r="P577" s="287"/>
      <c r="Q577" s="284"/>
      <c r="R577" s="262"/>
      <c r="S577" s="293"/>
      <c r="T577" s="293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4"/>
      <c r="F578" s="284"/>
      <c r="G578" s="284"/>
      <c r="H578" s="284"/>
      <c r="I578" s="284"/>
      <c r="J578" s="284"/>
      <c r="K578" s="284"/>
      <c r="L578" s="284"/>
      <c r="M578" s="284"/>
      <c r="N578" s="284"/>
      <c r="O578" s="284"/>
      <c r="P578" s="287"/>
      <c r="Q578" s="284"/>
      <c r="R578" s="262"/>
      <c r="S578" s="293"/>
      <c r="T578" s="293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4"/>
      <c r="F579" s="284"/>
      <c r="G579" s="284"/>
      <c r="H579" s="284"/>
      <c r="I579" s="284"/>
      <c r="J579" s="284"/>
      <c r="K579" s="284"/>
      <c r="L579" s="284"/>
      <c r="M579" s="284"/>
      <c r="N579" s="284"/>
      <c r="O579" s="284"/>
      <c r="P579" s="287"/>
      <c r="Q579" s="284"/>
      <c r="R579" s="262"/>
      <c r="S579" s="293"/>
      <c r="T579" s="293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4"/>
      <c r="F580" s="284"/>
      <c r="G580" s="284"/>
      <c r="H580" s="284"/>
      <c r="I580" s="284"/>
      <c r="J580" s="284"/>
      <c r="K580" s="284"/>
      <c r="L580" s="284"/>
      <c r="M580" s="284"/>
      <c r="N580" s="284"/>
      <c r="O580" s="284"/>
      <c r="P580" s="287"/>
      <c r="Q580" s="284"/>
      <c r="R580" s="262"/>
      <c r="S580" s="293"/>
      <c r="T580" s="293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4"/>
      <c r="F581" s="284"/>
      <c r="G581" s="284"/>
      <c r="H581" s="284"/>
      <c r="I581" s="284"/>
      <c r="J581" s="284"/>
      <c r="K581" s="284"/>
      <c r="L581" s="284"/>
      <c r="M581" s="284"/>
      <c r="N581" s="284"/>
      <c r="O581" s="284"/>
      <c r="P581" s="287"/>
      <c r="Q581" s="284"/>
      <c r="R581" s="262"/>
      <c r="S581" s="293"/>
      <c r="T581" s="293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4"/>
      <c r="F582" s="284"/>
      <c r="G582" s="284"/>
      <c r="H582" s="284"/>
      <c r="I582" s="284"/>
      <c r="J582" s="284"/>
      <c r="K582" s="284"/>
      <c r="L582" s="284"/>
      <c r="M582" s="284"/>
      <c r="N582" s="284"/>
      <c r="O582" s="284"/>
      <c r="P582" s="287"/>
      <c r="Q582" s="284"/>
      <c r="R582" s="262"/>
      <c r="S582" s="293"/>
      <c r="T582" s="293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4"/>
      <c r="F583" s="284"/>
      <c r="G583" s="284"/>
      <c r="H583" s="284"/>
      <c r="I583" s="284"/>
      <c r="J583" s="284"/>
      <c r="K583" s="284"/>
      <c r="L583" s="284"/>
      <c r="M583" s="284"/>
      <c r="N583" s="284"/>
      <c r="O583" s="284"/>
      <c r="P583" s="287"/>
      <c r="Q583" s="284"/>
      <c r="R583" s="262"/>
      <c r="S583" s="293"/>
      <c r="T583" s="293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4"/>
      <c r="F584" s="284"/>
      <c r="G584" s="284"/>
      <c r="H584" s="284"/>
      <c r="I584" s="284"/>
      <c r="J584" s="284"/>
      <c r="K584" s="284"/>
      <c r="L584" s="284"/>
      <c r="M584" s="284"/>
      <c r="N584" s="284"/>
      <c r="O584" s="284"/>
      <c r="P584" s="287"/>
      <c r="Q584" s="284"/>
      <c r="R584" s="262"/>
      <c r="S584" s="293"/>
      <c r="T584" s="293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4"/>
      <c r="F585" s="284"/>
      <c r="G585" s="284"/>
      <c r="H585" s="284"/>
      <c r="I585" s="284"/>
      <c r="J585" s="284"/>
      <c r="K585" s="284"/>
      <c r="L585" s="284"/>
      <c r="M585" s="284"/>
      <c r="N585" s="284"/>
      <c r="O585" s="284"/>
      <c r="P585" s="287"/>
      <c r="Q585" s="284"/>
      <c r="R585" s="262"/>
      <c r="S585" s="293"/>
      <c r="T585" s="293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4"/>
      <c r="F586" s="284"/>
      <c r="G586" s="284"/>
      <c r="H586" s="284"/>
      <c r="I586" s="284"/>
      <c r="J586" s="284"/>
      <c r="K586" s="284"/>
      <c r="L586" s="284"/>
      <c r="M586" s="284"/>
      <c r="N586" s="284"/>
      <c r="O586" s="284"/>
      <c r="P586" s="287"/>
      <c r="Q586" s="284"/>
      <c r="R586" s="262"/>
      <c r="S586" s="293"/>
      <c r="T586" s="293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4"/>
      <c r="F587" s="284"/>
      <c r="G587" s="284"/>
      <c r="H587" s="284"/>
      <c r="I587" s="284"/>
      <c r="J587" s="284"/>
      <c r="K587" s="284"/>
      <c r="L587" s="284"/>
      <c r="M587" s="284"/>
      <c r="N587" s="284"/>
      <c r="O587" s="284"/>
      <c r="P587" s="287"/>
      <c r="Q587" s="284"/>
      <c r="R587" s="262"/>
      <c r="S587" s="293"/>
      <c r="T587" s="293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4"/>
      <c r="F588" s="284"/>
      <c r="G588" s="284"/>
      <c r="H588" s="284"/>
      <c r="I588" s="284"/>
      <c r="J588" s="284"/>
      <c r="K588" s="284"/>
      <c r="L588" s="284"/>
      <c r="M588" s="284"/>
      <c r="N588" s="284"/>
      <c r="O588" s="284"/>
      <c r="P588" s="287"/>
      <c r="Q588" s="284"/>
      <c r="R588" s="262"/>
      <c r="S588" s="293"/>
      <c r="T588" s="293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4"/>
      <c r="F589" s="284"/>
      <c r="G589" s="284"/>
      <c r="H589" s="284"/>
      <c r="I589" s="284"/>
      <c r="J589" s="284"/>
      <c r="K589" s="284"/>
      <c r="L589" s="284"/>
      <c r="M589" s="284"/>
      <c r="N589" s="284"/>
      <c r="O589" s="284"/>
      <c r="P589" s="287"/>
      <c r="Q589" s="284"/>
      <c r="R589" s="262"/>
      <c r="S589" s="293"/>
      <c r="T589" s="293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4"/>
      <c r="F590" s="284"/>
      <c r="G590" s="284"/>
      <c r="H590" s="284"/>
      <c r="I590" s="284"/>
      <c r="J590" s="284"/>
      <c r="K590" s="284"/>
      <c r="L590" s="284"/>
      <c r="M590" s="284"/>
      <c r="N590" s="284"/>
      <c r="O590" s="284"/>
      <c r="P590" s="287"/>
      <c r="Q590" s="284"/>
      <c r="R590" s="262"/>
      <c r="S590" s="293"/>
      <c r="T590" s="293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4"/>
      <c r="F591" s="284"/>
      <c r="G591" s="284"/>
      <c r="H591" s="284"/>
      <c r="I591" s="284"/>
      <c r="J591" s="284"/>
      <c r="K591" s="284"/>
      <c r="L591" s="284"/>
      <c r="M591" s="284"/>
      <c r="N591" s="284"/>
      <c r="O591" s="284"/>
      <c r="P591" s="287"/>
      <c r="Q591" s="284"/>
      <c r="R591" s="262"/>
      <c r="S591" s="293"/>
      <c r="T591" s="293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4"/>
      <c r="F592" s="284"/>
      <c r="G592" s="284"/>
      <c r="H592" s="284"/>
      <c r="I592" s="284"/>
      <c r="J592" s="284"/>
      <c r="K592" s="284"/>
      <c r="L592" s="284"/>
      <c r="M592" s="284"/>
      <c r="N592" s="284"/>
      <c r="O592" s="284"/>
      <c r="P592" s="287"/>
      <c r="Q592" s="284"/>
      <c r="R592" s="262"/>
      <c r="S592" s="293"/>
      <c r="T592" s="293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4"/>
      <c r="F593" s="284"/>
      <c r="G593" s="284"/>
      <c r="H593" s="284"/>
      <c r="I593" s="284"/>
      <c r="J593" s="284"/>
      <c r="K593" s="284"/>
      <c r="L593" s="284"/>
      <c r="M593" s="284"/>
      <c r="N593" s="284"/>
      <c r="O593" s="284"/>
      <c r="P593" s="287"/>
      <c r="Q593" s="284"/>
      <c r="R593" s="262"/>
      <c r="S593" s="293"/>
      <c r="T593" s="293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4"/>
      <c r="F594" s="284"/>
      <c r="G594" s="284"/>
      <c r="H594" s="284"/>
      <c r="I594" s="284"/>
      <c r="J594" s="284"/>
      <c r="K594" s="284"/>
      <c r="L594" s="284"/>
      <c r="M594" s="284"/>
      <c r="N594" s="284"/>
      <c r="O594" s="284"/>
      <c r="P594" s="287"/>
      <c r="Q594" s="284"/>
      <c r="R594" s="262"/>
      <c r="S594" s="293"/>
      <c r="T594" s="293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4"/>
      <c r="F595" s="284"/>
      <c r="G595" s="284"/>
      <c r="H595" s="284"/>
      <c r="I595" s="284"/>
      <c r="J595" s="284"/>
      <c r="K595" s="284"/>
      <c r="L595" s="284"/>
      <c r="M595" s="284"/>
      <c r="N595" s="284"/>
      <c r="O595" s="284"/>
      <c r="P595" s="287"/>
      <c r="Q595" s="284"/>
      <c r="R595" s="262"/>
      <c r="S595" s="293"/>
      <c r="T595" s="293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4"/>
      <c r="F596" s="284"/>
      <c r="G596" s="284"/>
      <c r="H596" s="284"/>
      <c r="I596" s="284"/>
      <c r="J596" s="284"/>
      <c r="K596" s="284"/>
      <c r="L596" s="284"/>
      <c r="M596" s="284"/>
      <c r="N596" s="284"/>
      <c r="O596" s="284"/>
      <c r="P596" s="287"/>
      <c r="Q596" s="284"/>
      <c r="R596" s="262"/>
      <c r="S596" s="293"/>
      <c r="T596" s="293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4"/>
      <c r="F597" s="284"/>
      <c r="G597" s="284"/>
      <c r="H597" s="284"/>
      <c r="I597" s="284"/>
      <c r="J597" s="284"/>
      <c r="K597" s="284"/>
      <c r="L597" s="284"/>
      <c r="M597" s="284"/>
      <c r="N597" s="284"/>
      <c r="O597" s="284"/>
      <c r="P597" s="287"/>
      <c r="Q597" s="284"/>
      <c r="R597" s="262"/>
      <c r="S597" s="293"/>
      <c r="T597" s="293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4"/>
      <c r="F598" s="284"/>
      <c r="G598" s="284"/>
      <c r="H598" s="284"/>
      <c r="I598" s="284"/>
      <c r="J598" s="284"/>
      <c r="K598" s="284"/>
      <c r="L598" s="284"/>
      <c r="M598" s="284"/>
      <c r="N598" s="284"/>
      <c r="O598" s="284"/>
      <c r="P598" s="287"/>
      <c r="Q598" s="284"/>
      <c r="R598" s="262"/>
      <c r="S598" s="293"/>
      <c r="T598" s="293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4"/>
      <c r="F599" s="284"/>
      <c r="G599" s="284"/>
      <c r="H599" s="284"/>
      <c r="I599" s="284"/>
      <c r="J599" s="284"/>
      <c r="K599" s="284"/>
      <c r="L599" s="284"/>
      <c r="M599" s="284"/>
      <c r="N599" s="284"/>
      <c r="O599" s="284"/>
      <c r="P599" s="287"/>
      <c r="Q599" s="284"/>
      <c r="R599" s="262"/>
      <c r="S599" s="293"/>
      <c r="T599" s="293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4"/>
      <c r="F600" s="284"/>
      <c r="G600" s="284"/>
      <c r="H600" s="284"/>
      <c r="I600" s="284"/>
      <c r="J600" s="284"/>
      <c r="K600" s="284"/>
      <c r="L600" s="284"/>
      <c r="M600" s="284"/>
      <c r="N600" s="284"/>
      <c r="O600" s="284"/>
      <c r="P600" s="287"/>
      <c r="Q600" s="284"/>
      <c r="R600" s="262"/>
      <c r="S600" s="293"/>
      <c r="T600" s="293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4"/>
      <c r="F601" s="284"/>
      <c r="G601" s="284"/>
      <c r="H601" s="284"/>
      <c r="I601" s="284"/>
      <c r="J601" s="284"/>
      <c r="K601" s="284"/>
      <c r="L601" s="284"/>
      <c r="M601" s="284"/>
      <c r="N601" s="284"/>
      <c r="O601" s="284"/>
      <c r="P601" s="287"/>
      <c r="Q601" s="284"/>
      <c r="R601" s="262"/>
      <c r="S601" s="293"/>
      <c r="T601" s="293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4"/>
      <c r="F602" s="284"/>
      <c r="G602" s="284"/>
      <c r="H602" s="284"/>
      <c r="I602" s="284"/>
      <c r="J602" s="284"/>
      <c r="K602" s="284"/>
      <c r="L602" s="284"/>
      <c r="M602" s="284"/>
      <c r="N602" s="284"/>
      <c r="O602" s="284"/>
      <c r="P602" s="287"/>
      <c r="Q602" s="284"/>
      <c r="R602" s="262"/>
      <c r="S602" s="293"/>
      <c r="T602" s="293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4"/>
      <c r="F603" s="284"/>
      <c r="G603" s="284"/>
      <c r="H603" s="284"/>
      <c r="I603" s="284"/>
      <c r="J603" s="284"/>
      <c r="K603" s="284"/>
      <c r="L603" s="284"/>
      <c r="M603" s="284"/>
      <c r="N603" s="284"/>
      <c r="O603" s="284"/>
      <c r="P603" s="287"/>
      <c r="Q603" s="284"/>
      <c r="R603" s="262"/>
      <c r="S603" s="293"/>
      <c r="T603" s="293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4"/>
      <c r="F604" s="284"/>
      <c r="G604" s="284"/>
      <c r="H604" s="284"/>
      <c r="I604" s="284"/>
      <c r="J604" s="284"/>
      <c r="K604" s="284"/>
      <c r="L604" s="284"/>
      <c r="M604" s="284"/>
      <c r="N604" s="284"/>
      <c r="O604" s="284"/>
      <c r="P604" s="287"/>
      <c r="Q604" s="284"/>
      <c r="R604" s="262"/>
      <c r="S604" s="293"/>
      <c r="T604" s="293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4"/>
      <c r="F605" s="284"/>
      <c r="G605" s="284"/>
      <c r="H605" s="284"/>
      <c r="I605" s="284"/>
      <c r="J605" s="284"/>
      <c r="K605" s="284"/>
      <c r="L605" s="284"/>
      <c r="M605" s="284"/>
      <c r="N605" s="284"/>
      <c r="O605" s="284"/>
      <c r="P605" s="287"/>
      <c r="Q605" s="284"/>
      <c r="R605" s="262"/>
      <c r="S605" s="293"/>
      <c r="T605" s="293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4"/>
      <c r="F606" s="284"/>
      <c r="G606" s="284"/>
      <c r="H606" s="284"/>
      <c r="I606" s="284"/>
      <c r="J606" s="284"/>
      <c r="K606" s="284"/>
      <c r="L606" s="284"/>
      <c r="M606" s="284"/>
      <c r="N606" s="284"/>
      <c r="O606" s="284"/>
      <c r="P606" s="287"/>
      <c r="Q606" s="284"/>
      <c r="R606" s="262"/>
      <c r="S606" s="293"/>
      <c r="T606" s="293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4"/>
      <c r="F607" s="284"/>
      <c r="G607" s="284"/>
      <c r="H607" s="284"/>
      <c r="I607" s="284"/>
      <c r="J607" s="284"/>
      <c r="K607" s="284"/>
      <c r="L607" s="284"/>
      <c r="M607" s="284"/>
      <c r="N607" s="284"/>
      <c r="O607" s="284"/>
      <c r="P607" s="287"/>
      <c r="Q607" s="284"/>
      <c r="R607" s="262"/>
      <c r="S607" s="293"/>
      <c r="T607" s="293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4"/>
      <c r="F608" s="284"/>
      <c r="G608" s="284"/>
      <c r="H608" s="284"/>
      <c r="I608" s="284"/>
      <c r="J608" s="284"/>
      <c r="K608" s="284"/>
      <c r="L608" s="284"/>
      <c r="M608" s="284"/>
      <c r="N608" s="284"/>
      <c r="O608" s="284"/>
      <c r="P608" s="287"/>
      <c r="Q608" s="284"/>
      <c r="R608" s="262"/>
      <c r="S608" s="293"/>
      <c r="T608" s="293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4"/>
      <c r="F609" s="284"/>
      <c r="G609" s="284"/>
      <c r="H609" s="284"/>
      <c r="I609" s="284"/>
      <c r="J609" s="284"/>
      <c r="K609" s="284"/>
      <c r="L609" s="284"/>
      <c r="M609" s="284"/>
      <c r="N609" s="284"/>
      <c r="O609" s="284"/>
      <c r="P609" s="287"/>
      <c r="Q609" s="284"/>
      <c r="R609" s="262"/>
      <c r="S609" s="293"/>
      <c r="T609" s="293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4"/>
      <c r="F610" s="284"/>
      <c r="G610" s="284"/>
      <c r="H610" s="284"/>
      <c r="I610" s="284"/>
      <c r="J610" s="284"/>
      <c r="K610" s="284"/>
      <c r="L610" s="284"/>
      <c r="M610" s="284"/>
      <c r="N610" s="284"/>
      <c r="O610" s="284"/>
      <c r="P610" s="287"/>
      <c r="Q610" s="284"/>
      <c r="R610" s="262"/>
      <c r="S610" s="293"/>
      <c r="T610" s="293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4"/>
      <c r="F611" s="284"/>
      <c r="G611" s="284"/>
      <c r="H611" s="284"/>
      <c r="I611" s="284"/>
      <c r="J611" s="284"/>
      <c r="K611" s="284"/>
      <c r="L611" s="284"/>
      <c r="M611" s="284"/>
      <c r="N611" s="284"/>
      <c r="O611" s="284"/>
      <c r="P611" s="287"/>
      <c r="Q611" s="284"/>
      <c r="R611" s="262"/>
      <c r="S611" s="293"/>
      <c r="T611" s="293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4"/>
      <c r="F612" s="284"/>
      <c r="G612" s="284"/>
      <c r="H612" s="284"/>
      <c r="I612" s="284"/>
      <c r="J612" s="284"/>
      <c r="K612" s="284"/>
      <c r="L612" s="284"/>
      <c r="M612" s="284"/>
      <c r="N612" s="284"/>
      <c r="O612" s="284"/>
      <c r="P612" s="287"/>
      <c r="Q612" s="284"/>
      <c r="R612" s="262"/>
      <c r="S612" s="293"/>
      <c r="T612" s="293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4"/>
      <c r="F613" s="284"/>
      <c r="G613" s="284"/>
      <c r="H613" s="284"/>
      <c r="I613" s="284"/>
      <c r="J613" s="284"/>
      <c r="K613" s="284"/>
      <c r="L613" s="284"/>
      <c r="M613" s="284"/>
      <c r="N613" s="284"/>
      <c r="O613" s="284"/>
      <c r="P613" s="287"/>
      <c r="Q613" s="284"/>
      <c r="R613" s="262"/>
      <c r="S613" s="293"/>
      <c r="T613" s="293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4"/>
      <c r="F614" s="284"/>
      <c r="G614" s="284"/>
      <c r="H614" s="284"/>
      <c r="I614" s="284"/>
      <c r="J614" s="284"/>
      <c r="K614" s="284"/>
      <c r="L614" s="284"/>
      <c r="M614" s="284"/>
      <c r="N614" s="284"/>
      <c r="O614" s="284"/>
      <c r="P614" s="287"/>
      <c r="Q614" s="284"/>
      <c r="R614" s="262"/>
      <c r="S614" s="293"/>
      <c r="T614" s="293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4"/>
      <c r="F615" s="284"/>
      <c r="G615" s="284"/>
      <c r="H615" s="284"/>
      <c r="I615" s="284"/>
      <c r="J615" s="284"/>
      <c r="K615" s="284"/>
      <c r="L615" s="284"/>
      <c r="M615" s="284"/>
      <c r="N615" s="284"/>
      <c r="O615" s="284"/>
      <c r="P615" s="287"/>
      <c r="Q615" s="284"/>
      <c r="R615" s="262"/>
      <c r="S615" s="293"/>
      <c r="T615" s="293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4"/>
      <c r="F616" s="284"/>
      <c r="G616" s="284"/>
      <c r="H616" s="284"/>
      <c r="I616" s="284"/>
      <c r="J616" s="284"/>
      <c r="K616" s="284"/>
      <c r="L616" s="284"/>
      <c r="M616" s="284"/>
      <c r="N616" s="284"/>
      <c r="O616" s="284"/>
      <c r="P616" s="287"/>
      <c r="Q616" s="284"/>
      <c r="R616" s="262"/>
      <c r="S616" s="293"/>
      <c r="T616" s="293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4"/>
      <c r="F617" s="284"/>
      <c r="G617" s="284"/>
      <c r="H617" s="284"/>
      <c r="I617" s="284"/>
      <c r="J617" s="284"/>
      <c r="K617" s="284"/>
      <c r="L617" s="284"/>
      <c r="M617" s="284"/>
      <c r="N617" s="284"/>
      <c r="O617" s="284"/>
      <c r="P617" s="287"/>
      <c r="Q617" s="284"/>
      <c r="R617" s="262"/>
      <c r="S617" s="293"/>
      <c r="T617" s="293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4"/>
      <c r="F618" s="284"/>
      <c r="G618" s="284"/>
      <c r="H618" s="284"/>
      <c r="I618" s="284"/>
      <c r="J618" s="284"/>
      <c r="K618" s="284"/>
      <c r="L618" s="284"/>
      <c r="M618" s="284"/>
      <c r="N618" s="284"/>
      <c r="O618" s="284"/>
      <c r="P618" s="287"/>
      <c r="Q618" s="284"/>
      <c r="R618" s="262"/>
      <c r="S618" s="293"/>
      <c r="T618" s="293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4"/>
      <c r="F619" s="284"/>
      <c r="G619" s="284"/>
      <c r="H619" s="284"/>
      <c r="I619" s="284"/>
      <c r="J619" s="284"/>
      <c r="K619" s="284"/>
      <c r="L619" s="284"/>
      <c r="M619" s="284"/>
      <c r="N619" s="284"/>
      <c r="O619" s="284"/>
      <c r="P619" s="287"/>
      <c r="Q619" s="284"/>
      <c r="R619" s="262"/>
      <c r="S619" s="293"/>
      <c r="T619" s="293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4"/>
      <c r="F620" s="284"/>
      <c r="G620" s="284"/>
      <c r="H620" s="284"/>
      <c r="I620" s="284"/>
      <c r="J620" s="284"/>
      <c r="K620" s="284"/>
      <c r="L620" s="284"/>
      <c r="M620" s="284"/>
      <c r="N620" s="284"/>
      <c r="O620" s="284"/>
      <c r="P620" s="287"/>
      <c r="Q620" s="284"/>
      <c r="R620" s="262"/>
      <c r="S620" s="293"/>
      <c r="T620" s="293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4"/>
      <c r="F621" s="284"/>
      <c r="G621" s="284"/>
      <c r="H621" s="284"/>
      <c r="I621" s="284"/>
      <c r="J621" s="284"/>
      <c r="K621" s="284"/>
      <c r="L621" s="284"/>
      <c r="M621" s="284"/>
      <c r="N621" s="284"/>
      <c r="O621" s="284"/>
      <c r="P621" s="287"/>
      <c r="Q621" s="284"/>
      <c r="R621" s="262"/>
      <c r="S621" s="293"/>
      <c r="T621" s="293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4"/>
      <c r="F622" s="284"/>
      <c r="G622" s="284"/>
      <c r="H622" s="284"/>
      <c r="I622" s="284"/>
      <c r="J622" s="284"/>
      <c r="K622" s="284"/>
      <c r="L622" s="284"/>
      <c r="M622" s="284"/>
      <c r="N622" s="284"/>
      <c r="O622" s="284"/>
      <c r="P622" s="287"/>
      <c r="Q622" s="284"/>
      <c r="R622" s="262"/>
      <c r="S622" s="293"/>
      <c r="T622" s="293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4"/>
      <c r="F623" s="284"/>
      <c r="G623" s="284"/>
      <c r="H623" s="284"/>
      <c r="I623" s="284"/>
      <c r="J623" s="284"/>
      <c r="K623" s="284"/>
      <c r="L623" s="284"/>
      <c r="M623" s="284"/>
      <c r="N623" s="284"/>
      <c r="O623" s="284"/>
      <c r="P623" s="287"/>
      <c r="Q623" s="284"/>
      <c r="R623" s="262"/>
      <c r="S623" s="293"/>
      <c r="T623" s="293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4"/>
      <c r="F624" s="284"/>
      <c r="G624" s="284"/>
      <c r="H624" s="284"/>
      <c r="I624" s="284"/>
      <c r="J624" s="284"/>
      <c r="K624" s="284"/>
      <c r="L624" s="284"/>
      <c r="M624" s="284"/>
      <c r="N624" s="284"/>
      <c r="O624" s="284"/>
      <c r="P624" s="287"/>
      <c r="Q624" s="284"/>
      <c r="R624" s="262"/>
      <c r="S624" s="293"/>
      <c r="T624" s="293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4"/>
      <c r="F625" s="284"/>
      <c r="G625" s="284"/>
      <c r="H625" s="284"/>
      <c r="I625" s="284"/>
      <c r="J625" s="284"/>
      <c r="K625" s="284"/>
      <c r="L625" s="284"/>
      <c r="M625" s="284"/>
      <c r="N625" s="284"/>
      <c r="O625" s="284"/>
      <c r="P625" s="287"/>
      <c r="Q625" s="284"/>
      <c r="R625" s="262"/>
      <c r="S625" s="293"/>
      <c r="T625" s="293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4"/>
      <c r="F626" s="284"/>
      <c r="G626" s="284"/>
      <c r="H626" s="284"/>
      <c r="I626" s="284"/>
      <c r="J626" s="284"/>
      <c r="K626" s="284"/>
      <c r="L626" s="284"/>
      <c r="M626" s="284"/>
      <c r="N626" s="284"/>
      <c r="O626" s="284"/>
      <c r="P626" s="287"/>
      <c r="Q626" s="284"/>
      <c r="R626" s="262"/>
      <c r="S626" s="293"/>
      <c r="T626" s="293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4"/>
      <c r="F627" s="284"/>
      <c r="G627" s="284"/>
      <c r="H627" s="284"/>
      <c r="I627" s="284"/>
      <c r="J627" s="284"/>
      <c r="K627" s="284"/>
      <c r="L627" s="284"/>
      <c r="M627" s="284"/>
      <c r="N627" s="284"/>
      <c r="O627" s="284"/>
      <c r="P627" s="287"/>
      <c r="Q627" s="284"/>
      <c r="R627" s="262"/>
      <c r="S627" s="293"/>
      <c r="T627" s="293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4"/>
      <c r="F628" s="284"/>
      <c r="G628" s="284"/>
      <c r="H628" s="284"/>
      <c r="I628" s="284"/>
      <c r="J628" s="284"/>
      <c r="K628" s="284"/>
      <c r="L628" s="284"/>
      <c r="M628" s="284"/>
      <c r="N628" s="284"/>
      <c r="O628" s="284"/>
      <c r="P628" s="287"/>
      <c r="Q628" s="284"/>
      <c r="R628" s="262"/>
      <c r="S628" s="293"/>
      <c r="T628" s="293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4"/>
      <c r="F629" s="284"/>
      <c r="G629" s="284"/>
      <c r="H629" s="284"/>
      <c r="I629" s="284"/>
      <c r="J629" s="284"/>
      <c r="K629" s="284"/>
      <c r="L629" s="284"/>
      <c r="M629" s="284"/>
      <c r="N629" s="284"/>
      <c r="O629" s="284"/>
      <c r="P629" s="287"/>
      <c r="Q629" s="284"/>
      <c r="R629" s="262"/>
      <c r="S629" s="293"/>
      <c r="T629" s="293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4"/>
      <c r="F630" s="284"/>
      <c r="G630" s="284"/>
      <c r="H630" s="284"/>
      <c r="I630" s="284"/>
      <c r="J630" s="284"/>
      <c r="K630" s="284"/>
      <c r="L630" s="284"/>
      <c r="M630" s="284"/>
      <c r="N630" s="284"/>
      <c r="O630" s="284"/>
      <c r="P630" s="287"/>
      <c r="Q630" s="284"/>
      <c r="R630" s="262"/>
      <c r="S630" s="293"/>
      <c r="T630" s="293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4"/>
      <c r="F631" s="284"/>
      <c r="G631" s="284"/>
      <c r="H631" s="284"/>
      <c r="I631" s="284"/>
      <c r="J631" s="284"/>
      <c r="K631" s="284"/>
      <c r="L631" s="284"/>
      <c r="M631" s="284"/>
      <c r="N631" s="284"/>
      <c r="O631" s="284"/>
      <c r="P631" s="287"/>
      <c r="Q631" s="284"/>
      <c r="R631" s="262"/>
      <c r="S631" s="293"/>
      <c r="T631" s="293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4"/>
      <c r="F632" s="284"/>
      <c r="G632" s="284"/>
      <c r="H632" s="284"/>
      <c r="I632" s="284"/>
      <c r="J632" s="284"/>
      <c r="K632" s="284"/>
      <c r="L632" s="284"/>
      <c r="M632" s="284"/>
      <c r="N632" s="284"/>
      <c r="O632" s="284"/>
      <c r="P632" s="287"/>
      <c r="Q632" s="284"/>
      <c r="R632" s="262"/>
      <c r="S632" s="293"/>
      <c r="T632" s="293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4"/>
      <c r="F633" s="284"/>
      <c r="G633" s="284"/>
      <c r="H633" s="284"/>
      <c r="I633" s="284"/>
      <c r="J633" s="284"/>
      <c r="K633" s="284"/>
      <c r="L633" s="284"/>
      <c r="M633" s="284"/>
      <c r="N633" s="284"/>
      <c r="O633" s="284"/>
      <c r="P633" s="287"/>
      <c r="Q633" s="284"/>
      <c r="R633" s="262"/>
      <c r="S633" s="293"/>
      <c r="T633" s="293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4"/>
      <c r="F634" s="284"/>
      <c r="G634" s="284"/>
      <c r="H634" s="284"/>
      <c r="I634" s="284"/>
      <c r="J634" s="284"/>
      <c r="K634" s="284"/>
      <c r="L634" s="284"/>
      <c r="M634" s="284"/>
      <c r="N634" s="284"/>
      <c r="O634" s="284"/>
      <c r="P634" s="287"/>
      <c r="Q634" s="284"/>
      <c r="R634" s="262"/>
      <c r="S634" s="293"/>
      <c r="T634" s="293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4"/>
      <c r="F635" s="284"/>
      <c r="G635" s="284"/>
      <c r="H635" s="284"/>
      <c r="I635" s="284"/>
      <c r="J635" s="284"/>
      <c r="K635" s="284"/>
      <c r="L635" s="284"/>
      <c r="M635" s="284"/>
      <c r="N635" s="284"/>
      <c r="O635" s="284"/>
      <c r="P635" s="287"/>
      <c r="Q635" s="284"/>
      <c r="R635" s="262"/>
      <c r="S635" s="293"/>
      <c r="T635" s="293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4"/>
      <c r="F636" s="284"/>
      <c r="G636" s="284"/>
      <c r="H636" s="284"/>
      <c r="I636" s="284"/>
      <c r="J636" s="284"/>
      <c r="K636" s="284"/>
      <c r="L636" s="284"/>
      <c r="M636" s="284"/>
      <c r="N636" s="284"/>
      <c r="O636" s="284"/>
      <c r="P636" s="287"/>
      <c r="Q636" s="284"/>
      <c r="R636" s="262"/>
      <c r="S636" s="293"/>
      <c r="T636" s="293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4"/>
      <c r="F637" s="284"/>
      <c r="G637" s="284"/>
      <c r="H637" s="284"/>
      <c r="I637" s="284"/>
      <c r="J637" s="284"/>
      <c r="K637" s="284"/>
      <c r="L637" s="284"/>
      <c r="M637" s="284"/>
      <c r="N637" s="284"/>
      <c r="O637" s="284"/>
      <c r="P637" s="287"/>
      <c r="Q637" s="284"/>
      <c r="R637" s="262"/>
      <c r="S637" s="293"/>
      <c r="T637" s="293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4"/>
      <c r="F638" s="284"/>
      <c r="G638" s="284"/>
      <c r="H638" s="284"/>
      <c r="I638" s="284"/>
      <c r="J638" s="284"/>
      <c r="K638" s="284"/>
      <c r="L638" s="284"/>
      <c r="M638" s="284"/>
      <c r="N638" s="284"/>
      <c r="O638" s="284"/>
      <c r="P638" s="287"/>
      <c r="Q638" s="284"/>
      <c r="R638" s="262"/>
      <c r="S638" s="293"/>
      <c r="T638" s="293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4"/>
      <c r="F639" s="284"/>
      <c r="G639" s="284"/>
      <c r="H639" s="284"/>
      <c r="I639" s="284"/>
      <c r="J639" s="284"/>
      <c r="K639" s="284"/>
      <c r="L639" s="284"/>
      <c r="M639" s="284"/>
      <c r="N639" s="284"/>
      <c r="O639" s="284"/>
      <c r="P639" s="287"/>
      <c r="Q639" s="284"/>
      <c r="R639" s="262"/>
      <c r="S639" s="293"/>
      <c r="T639" s="293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4"/>
      <c r="F640" s="284"/>
      <c r="G640" s="284"/>
      <c r="H640" s="284"/>
      <c r="I640" s="284"/>
      <c r="J640" s="284"/>
      <c r="K640" s="284"/>
      <c r="L640" s="284"/>
      <c r="M640" s="284"/>
      <c r="N640" s="284"/>
      <c r="O640" s="284"/>
      <c r="P640" s="287"/>
      <c r="Q640" s="284"/>
      <c r="R640" s="262"/>
      <c r="S640" s="293"/>
      <c r="T640" s="293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4"/>
      <c r="F641" s="284"/>
      <c r="G641" s="284"/>
      <c r="H641" s="284"/>
      <c r="I641" s="284"/>
      <c r="J641" s="284"/>
      <c r="K641" s="284"/>
      <c r="L641" s="284"/>
      <c r="M641" s="284"/>
      <c r="N641" s="284"/>
      <c r="O641" s="284"/>
      <c r="P641" s="287"/>
      <c r="Q641" s="284"/>
      <c r="R641" s="262"/>
      <c r="S641" s="293"/>
      <c r="T641" s="293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4"/>
      <c r="F642" s="284"/>
      <c r="G642" s="284"/>
      <c r="H642" s="284"/>
      <c r="I642" s="284"/>
      <c r="J642" s="284"/>
      <c r="K642" s="284"/>
      <c r="L642" s="284"/>
      <c r="M642" s="284"/>
      <c r="N642" s="284"/>
      <c r="O642" s="284"/>
      <c r="P642" s="287"/>
      <c r="Q642" s="284"/>
      <c r="R642" s="262"/>
      <c r="S642" s="293"/>
      <c r="T642" s="293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4"/>
      <c r="F643" s="284"/>
      <c r="G643" s="284"/>
      <c r="H643" s="284"/>
      <c r="I643" s="284"/>
      <c r="J643" s="284"/>
      <c r="K643" s="284"/>
      <c r="L643" s="284"/>
      <c r="M643" s="284"/>
      <c r="N643" s="284"/>
      <c r="O643" s="284"/>
      <c r="P643" s="287"/>
      <c r="Q643" s="284"/>
      <c r="R643" s="262"/>
      <c r="S643" s="293"/>
      <c r="T643" s="293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4"/>
      <c r="F644" s="284"/>
      <c r="G644" s="284"/>
      <c r="H644" s="284"/>
      <c r="I644" s="284"/>
      <c r="J644" s="284"/>
      <c r="K644" s="284"/>
      <c r="L644" s="284"/>
      <c r="M644" s="284"/>
      <c r="N644" s="284"/>
      <c r="O644" s="284"/>
      <c r="P644" s="287"/>
      <c r="Q644" s="284"/>
      <c r="R644" s="262"/>
      <c r="S644" s="293"/>
      <c r="T644" s="293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4"/>
      <c r="F645" s="284"/>
      <c r="G645" s="284"/>
      <c r="H645" s="284"/>
      <c r="I645" s="284"/>
      <c r="J645" s="284"/>
      <c r="K645" s="284"/>
      <c r="L645" s="284"/>
      <c r="M645" s="284"/>
      <c r="N645" s="284"/>
      <c r="O645" s="284"/>
      <c r="P645" s="287"/>
      <c r="Q645" s="284"/>
      <c r="R645" s="262"/>
      <c r="S645" s="293"/>
      <c r="T645" s="293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4"/>
      <c r="F646" s="284"/>
      <c r="G646" s="284"/>
      <c r="H646" s="284"/>
      <c r="I646" s="284"/>
      <c r="J646" s="284"/>
      <c r="K646" s="284"/>
      <c r="L646" s="284"/>
      <c r="M646" s="284"/>
      <c r="N646" s="284"/>
      <c r="O646" s="284"/>
      <c r="P646" s="287"/>
      <c r="Q646" s="284"/>
      <c r="R646" s="262"/>
      <c r="S646" s="293"/>
      <c r="T646" s="293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4"/>
      <c r="F647" s="284"/>
      <c r="G647" s="284"/>
      <c r="H647" s="284"/>
      <c r="I647" s="284"/>
      <c r="J647" s="284"/>
      <c r="K647" s="284"/>
      <c r="L647" s="284"/>
      <c r="M647" s="284"/>
      <c r="N647" s="284"/>
      <c r="O647" s="284"/>
      <c r="P647" s="287"/>
      <c r="Q647" s="284"/>
      <c r="R647" s="262"/>
      <c r="S647" s="293"/>
      <c r="T647" s="293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4"/>
      <c r="F648" s="284"/>
      <c r="G648" s="284"/>
      <c r="H648" s="284"/>
      <c r="I648" s="284"/>
      <c r="J648" s="284"/>
      <c r="K648" s="284"/>
      <c r="L648" s="284"/>
      <c r="M648" s="284"/>
      <c r="N648" s="284"/>
      <c r="O648" s="284"/>
      <c r="P648" s="287"/>
      <c r="Q648" s="284"/>
      <c r="R648" s="262"/>
      <c r="S648" s="293"/>
      <c r="T648" s="293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4"/>
      <c r="F649" s="284"/>
      <c r="G649" s="284"/>
      <c r="H649" s="284"/>
      <c r="I649" s="284"/>
      <c r="J649" s="284"/>
      <c r="K649" s="284"/>
      <c r="L649" s="284"/>
      <c r="M649" s="284"/>
      <c r="N649" s="284"/>
      <c r="O649" s="284"/>
      <c r="P649" s="287"/>
      <c r="Q649" s="284"/>
      <c r="R649" s="262"/>
      <c r="S649" s="293"/>
      <c r="T649" s="293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4"/>
      <c r="F650" s="284"/>
      <c r="G650" s="284"/>
      <c r="H650" s="284"/>
      <c r="I650" s="284"/>
      <c r="J650" s="284"/>
      <c r="K650" s="284"/>
      <c r="L650" s="284"/>
      <c r="M650" s="284"/>
      <c r="N650" s="284"/>
      <c r="O650" s="284"/>
      <c r="P650" s="287"/>
      <c r="Q650" s="284"/>
      <c r="R650" s="262"/>
      <c r="S650" s="293"/>
      <c r="T650" s="293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4"/>
      <c r="F651" s="284"/>
      <c r="G651" s="284"/>
      <c r="H651" s="284"/>
      <c r="I651" s="284"/>
      <c r="J651" s="284"/>
      <c r="K651" s="284"/>
      <c r="L651" s="284"/>
      <c r="M651" s="284"/>
      <c r="N651" s="284"/>
      <c r="O651" s="284"/>
      <c r="P651" s="287"/>
      <c r="Q651" s="284"/>
      <c r="R651" s="262"/>
      <c r="S651" s="293"/>
      <c r="T651" s="293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4"/>
      <c r="F652" s="284"/>
      <c r="G652" s="284"/>
      <c r="H652" s="284"/>
      <c r="I652" s="284"/>
      <c r="J652" s="284"/>
      <c r="K652" s="284"/>
      <c r="L652" s="284"/>
      <c r="M652" s="284"/>
      <c r="N652" s="284"/>
      <c r="O652" s="284"/>
      <c r="P652" s="287"/>
      <c r="Q652" s="284"/>
      <c r="R652" s="262"/>
      <c r="S652" s="293"/>
      <c r="T652" s="293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4"/>
      <c r="F653" s="284"/>
      <c r="G653" s="284"/>
      <c r="H653" s="284"/>
      <c r="I653" s="284"/>
      <c r="J653" s="284"/>
      <c r="K653" s="284"/>
      <c r="L653" s="284"/>
      <c r="M653" s="284"/>
      <c r="N653" s="284"/>
      <c r="O653" s="284"/>
      <c r="P653" s="287"/>
      <c r="Q653" s="284"/>
      <c r="R653" s="262"/>
      <c r="S653" s="293"/>
      <c r="T653" s="293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4"/>
      <c r="F654" s="284"/>
      <c r="G654" s="284"/>
      <c r="H654" s="284"/>
      <c r="I654" s="284"/>
      <c r="J654" s="284"/>
      <c r="K654" s="284"/>
      <c r="L654" s="284"/>
      <c r="M654" s="284"/>
      <c r="N654" s="284"/>
      <c r="O654" s="284"/>
      <c r="P654" s="287"/>
      <c r="Q654" s="284"/>
      <c r="R654" s="262"/>
      <c r="S654" s="293"/>
      <c r="T654" s="293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4"/>
      <c r="F655" s="284"/>
      <c r="G655" s="284"/>
      <c r="H655" s="284"/>
      <c r="I655" s="284"/>
      <c r="J655" s="284"/>
      <c r="K655" s="284"/>
      <c r="L655" s="284"/>
      <c r="M655" s="284"/>
      <c r="N655" s="284"/>
      <c r="O655" s="284"/>
      <c r="P655" s="287"/>
      <c r="Q655" s="284"/>
      <c r="R655" s="262"/>
      <c r="S655" s="293"/>
      <c r="T655" s="293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4"/>
      <c r="F656" s="284"/>
      <c r="G656" s="284"/>
      <c r="H656" s="284"/>
      <c r="I656" s="284"/>
      <c r="J656" s="284"/>
      <c r="K656" s="284"/>
      <c r="L656" s="284"/>
      <c r="M656" s="284"/>
      <c r="N656" s="284"/>
      <c r="O656" s="284"/>
      <c r="P656" s="287"/>
      <c r="Q656" s="284"/>
      <c r="R656" s="262"/>
      <c r="S656" s="293"/>
      <c r="T656" s="293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4"/>
      <c r="F657" s="284"/>
      <c r="G657" s="284"/>
      <c r="H657" s="284"/>
      <c r="I657" s="284"/>
      <c r="J657" s="284"/>
      <c r="K657" s="284"/>
      <c r="L657" s="284"/>
      <c r="M657" s="284"/>
      <c r="N657" s="284"/>
      <c r="O657" s="284"/>
      <c r="P657" s="287"/>
      <c r="Q657" s="284"/>
      <c r="R657" s="262"/>
      <c r="S657" s="293"/>
      <c r="T657" s="293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4"/>
      <c r="F658" s="284"/>
      <c r="G658" s="284"/>
      <c r="H658" s="284"/>
      <c r="I658" s="284"/>
      <c r="J658" s="284"/>
      <c r="K658" s="284"/>
      <c r="L658" s="284"/>
      <c r="M658" s="284"/>
      <c r="N658" s="284"/>
      <c r="O658" s="284"/>
      <c r="P658" s="287"/>
      <c r="Q658" s="284"/>
      <c r="R658" s="262"/>
      <c r="S658" s="293"/>
      <c r="T658" s="293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4"/>
      <c r="F659" s="284"/>
      <c r="G659" s="284"/>
      <c r="H659" s="284"/>
      <c r="I659" s="284"/>
      <c r="J659" s="284"/>
      <c r="K659" s="284"/>
      <c r="L659" s="284"/>
      <c r="M659" s="284"/>
      <c r="N659" s="284"/>
      <c r="O659" s="284"/>
      <c r="P659" s="287"/>
      <c r="Q659" s="284"/>
      <c r="R659" s="262"/>
      <c r="S659" s="293"/>
      <c r="T659" s="293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4"/>
      <c r="F660" s="284"/>
      <c r="G660" s="284"/>
      <c r="H660" s="284"/>
      <c r="I660" s="284"/>
      <c r="J660" s="284"/>
      <c r="K660" s="284"/>
      <c r="L660" s="284"/>
      <c r="M660" s="284"/>
      <c r="N660" s="284"/>
      <c r="O660" s="284"/>
      <c r="P660" s="287"/>
      <c r="Q660" s="284"/>
      <c r="R660" s="262"/>
      <c r="S660" s="293"/>
      <c r="T660" s="293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4"/>
      <c r="F661" s="284"/>
      <c r="G661" s="284"/>
      <c r="H661" s="284"/>
      <c r="I661" s="284"/>
      <c r="J661" s="284"/>
      <c r="K661" s="284"/>
      <c r="L661" s="284"/>
      <c r="M661" s="284"/>
      <c r="N661" s="284"/>
      <c r="O661" s="284"/>
      <c r="P661" s="287"/>
      <c r="Q661" s="284"/>
      <c r="R661" s="262"/>
      <c r="S661" s="293"/>
      <c r="T661" s="293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4"/>
      <c r="F662" s="284"/>
      <c r="G662" s="284"/>
      <c r="H662" s="284"/>
      <c r="I662" s="284"/>
      <c r="J662" s="284"/>
      <c r="K662" s="284"/>
      <c r="L662" s="284"/>
      <c r="M662" s="284"/>
      <c r="N662" s="284"/>
      <c r="O662" s="284"/>
      <c r="P662" s="287"/>
      <c r="Q662" s="284"/>
      <c r="R662" s="262"/>
      <c r="S662" s="293"/>
      <c r="T662" s="293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4"/>
      <c r="F663" s="284"/>
      <c r="G663" s="284"/>
      <c r="H663" s="284"/>
      <c r="I663" s="284"/>
      <c r="J663" s="284"/>
      <c r="K663" s="284"/>
      <c r="L663" s="284"/>
      <c r="M663" s="284"/>
      <c r="N663" s="284"/>
      <c r="O663" s="284"/>
      <c r="P663" s="287"/>
      <c r="Q663" s="284"/>
      <c r="R663" s="262"/>
      <c r="S663" s="293"/>
      <c r="T663" s="293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4"/>
      <c r="F664" s="284"/>
      <c r="G664" s="284"/>
      <c r="H664" s="284"/>
      <c r="I664" s="284"/>
      <c r="J664" s="284"/>
      <c r="K664" s="284"/>
      <c r="L664" s="284"/>
      <c r="M664" s="284"/>
      <c r="N664" s="284"/>
      <c r="O664" s="284"/>
      <c r="P664" s="287"/>
      <c r="Q664" s="284"/>
      <c r="R664" s="262"/>
      <c r="S664" s="293"/>
      <c r="T664" s="293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4"/>
      <c r="F665" s="284"/>
      <c r="G665" s="284"/>
      <c r="H665" s="284"/>
      <c r="I665" s="284"/>
      <c r="J665" s="284"/>
      <c r="K665" s="284"/>
      <c r="L665" s="284"/>
      <c r="M665" s="284"/>
      <c r="N665" s="284"/>
      <c r="O665" s="284"/>
      <c r="P665" s="287"/>
      <c r="Q665" s="284"/>
      <c r="R665" s="262"/>
      <c r="S665" s="293"/>
      <c r="T665" s="293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4"/>
      <c r="F666" s="284"/>
      <c r="G666" s="284"/>
      <c r="H666" s="284"/>
      <c r="I666" s="284"/>
      <c r="J666" s="284"/>
      <c r="K666" s="284"/>
      <c r="L666" s="284"/>
      <c r="M666" s="284"/>
      <c r="N666" s="284"/>
      <c r="O666" s="284"/>
      <c r="P666" s="287"/>
      <c r="Q666" s="284"/>
      <c r="R666" s="262"/>
      <c r="S666" s="293"/>
      <c r="T666" s="293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4"/>
      <c r="F667" s="284"/>
      <c r="G667" s="284"/>
      <c r="H667" s="284"/>
      <c r="I667" s="284"/>
      <c r="J667" s="284"/>
      <c r="K667" s="284"/>
      <c r="L667" s="284"/>
      <c r="M667" s="284"/>
      <c r="N667" s="284"/>
      <c r="O667" s="284"/>
      <c r="P667" s="287"/>
      <c r="Q667" s="284"/>
      <c r="R667" s="262"/>
      <c r="S667" s="293"/>
      <c r="T667" s="293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4"/>
      <c r="F668" s="284"/>
      <c r="G668" s="284"/>
      <c r="H668" s="284"/>
      <c r="I668" s="284"/>
      <c r="J668" s="284"/>
      <c r="K668" s="284"/>
      <c r="L668" s="284"/>
      <c r="M668" s="284"/>
      <c r="N668" s="284"/>
      <c r="O668" s="284"/>
      <c r="P668" s="287"/>
      <c r="Q668" s="284"/>
      <c r="R668" s="262"/>
      <c r="S668" s="293"/>
      <c r="T668" s="293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4"/>
      <c r="F669" s="284"/>
      <c r="G669" s="284"/>
      <c r="H669" s="284"/>
      <c r="I669" s="284"/>
      <c r="J669" s="284"/>
      <c r="K669" s="284"/>
      <c r="L669" s="284"/>
      <c r="M669" s="284"/>
      <c r="N669" s="284"/>
      <c r="O669" s="284"/>
      <c r="P669" s="287"/>
      <c r="Q669" s="284"/>
      <c r="R669" s="262"/>
      <c r="S669" s="293"/>
      <c r="T669" s="293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4"/>
      <c r="F670" s="284"/>
      <c r="G670" s="284"/>
      <c r="H670" s="284"/>
      <c r="I670" s="284"/>
      <c r="J670" s="284"/>
      <c r="K670" s="284"/>
      <c r="L670" s="284"/>
      <c r="M670" s="284"/>
      <c r="N670" s="284"/>
      <c r="O670" s="284"/>
      <c r="P670" s="287"/>
      <c r="Q670" s="284"/>
      <c r="R670" s="262"/>
      <c r="S670" s="293"/>
      <c r="T670" s="293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4"/>
      <c r="F671" s="284"/>
      <c r="G671" s="284"/>
      <c r="H671" s="284"/>
      <c r="I671" s="284"/>
      <c r="J671" s="284"/>
      <c r="K671" s="284"/>
      <c r="L671" s="284"/>
      <c r="M671" s="284"/>
      <c r="N671" s="284"/>
      <c r="O671" s="284"/>
      <c r="P671" s="287"/>
      <c r="Q671" s="284"/>
      <c r="R671" s="262"/>
      <c r="S671" s="293"/>
      <c r="T671" s="293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4"/>
      <c r="F672" s="284"/>
      <c r="G672" s="284"/>
      <c r="H672" s="284"/>
      <c r="I672" s="284"/>
      <c r="J672" s="284"/>
      <c r="K672" s="284"/>
      <c r="L672" s="284"/>
      <c r="M672" s="284"/>
      <c r="N672" s="284"/>
      <c r="O672" s="284"/>
      <c r="P672" s="287"/>
      <c r="Q672" s="284"/>
      <c r="R672" s="262"/>
      <c r="S672" s="293"/>
      <c r="T672" s="293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4"/>
      <c r="F673" s="284"/>
      <c r="G673" s="284"/>
      <c r="H673" s="284"/>
      <c r="I673" s="284"/>
      <c r="J673" s="284"/>
      <c r="K673" s="284"/>
      <c r="L673" s="284"/>
      <c r="M673" s="284"/>
      <c r="N673" s="284"/>
      <c r="O673" s="284"/>
      <c r="P673" s="287"/>
      <c r="Q673" s="284"/>
      <c r="R673" s="262"/>
      <c r="S673" s="293"/>
      <c r="T673" s="293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4"/>
      <c r="F674" s="284"/>
      <c r="G674" s="284"/>
      <c r="H674" s="284"/>
      <c r="I674" s="284"/>
      <c r="J674" s="284"/>
      <c r="K674" s="284"/>
      <c r="L674" s="284"/>
      <c r="M674" s="284"/>
      <c r="N674" s="284"/>
      <c r="O674" s="284"/>
      <c r="P674" s="287"/>
      <c r="Q674" s="284"/>
      <c r="R674" s="262"/>
      <c r="S674" s="293"/>
      <c r="T674" s="293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4"/>
      <c r="F675" s="284"/>
      <c r="G675" s="284"/>
      <c r="H675" s="284"/>
      <c r="I675" s="284"/>
      <c r="J675" s="284"/>
      <c r="K675" s="284"/>
      <c r="L675" s="284"/>
      <c r="M675" s="284"/>
      <c r="N675" s="284"/>
      <c r="O675" s="284"/>
      <c r="P675" s="287"/>
      <c r="Q675" s="284"/>
      <c r="R675" s="262"/>
      <c r="S675" s="293"/>
      <c r="T675" s="293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4"/>
      <c r="F676" s="284"/>
      <c r="G676" s="284"/>
      <c r="H676" s="284"/>
      <c r="I676" s="284"/>
      <c r="J676" s="284"/>
      <c r="K676" s="284"/>
      <c r="L676" s="284"/>
      <c r="M676" s="284"/>
      <c r="N676" s="284"/>
      <c r="O676" s="284"/>
      <c r="P676" s="287"/>
      <c r="Q676" s="284"/>
      <c r="R676" s="262"/>
      <c r="S676" s="293"/>
      <c r="T676" s="293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4"/>
      <c r="F677" s="284"/>
      <c r="G677" s="284"/>
      <c r="H677" s="284"/>
      <c r="I677" s="284"/>
      <c r="J677" s="284"/>
      <c r="K677" s="284"/>
      <c r="L677" s="284"/>
      <c r="M677" s="284"/>
      <c r="N677" s="284"/>
      <c r="O677" s="284"/>
      <c r="P677" s="287"/>
      <c r="Q677" s="284"/>
      <c r="R677" s="262"/>
      <c r="S677" s="293"/>
      <c r="T677" s="293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4"/>
      <c r="F678" s="284"/>
      <c r="G678" s="284"/>
      <c r="H678" s="284"/>
      <c r="I678" s="284"/>
      <c r="J678" s="284"/>
      <c r="K678" s="284"/>
      <c r="L678" s="284"/>
      <c r="M678" s="284"/>
      <c r="N678" s="284"/>
      <c r="O678" s="284"/>
      <c r="P678" s="287"/>
      <c r="Q678" s="284"/>
      <c r="R678" s="262"/>
      <c r="S678" s="293"/>
      <c r="T678" s="293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4"/>
      <c r="F679" s="284"/>
      <c r="G679" s="284"/>
      <c r="H679" s="284"/>
      <c r="I679" s="284"/>
      <c r="J679" s="284"/>
      <c r="K679" s="284"/>
      <c r="L679" s="284"/>
      <c r="M679" s="284"/>
      <c r="N679" s="284"/>
      <c r="O679" s="284"/>
      <c r="P679" s="287"/>
      <c r="Q679" s="284"/>
      <c r="R679" s="262"/>
      <c r="S679" s="293"/>
      <c r="T679" s="293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4"/>
      <c r="F680" s="284"/>
      <c r="G680" s="284"/>
      <c r="H680" s="284"/>
      <c r="I680" s="284"/>
      <c r="J680" s="284"/>
      <c r="K680" s="284"/>
      <c r="L680" s="284"/>
      <c r="M680" s="284"/>
      <c r="N680" s="284"/>
      <c r="O680" s="284"/>
      <c r="P680" s="287"/>
      <c r="Q680" s="284"/>
      <c r="R680" s="262"/>
      <c r="S680" s="293"/>
      <c r="T680" s="293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4"/>
      <c r="F681" s="284"/>
      <c r="G681" s="284"/>
      <c r="H681" s="284"/>
      <c r="I681" s="284"/>
      <c r="J681" s="284"/>
      <c r="K681" s="284"/>
      <c r="L681" s="284"/>
      <c r="M681" s="284"/>
      <c r="N681" s="284"/>
      <c r="O681" s="284"/>
      <c r="P681" s="287"/>
      <c r="Q681" s="284"/>
      <c r="R681" s="262"/>
      <c r="S681" s="293"/>
      <c r="T681" s="293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4"/>
      <c r="F682" s="284"/>
      <c r="G682" s="284"/>
      <c r="H682" s="284"/>
      <c r="I682" s="284"/>
      <c r="J682" s="284"/>
      <c r="K682" s="284"/>
      <c r="L682" s="284"/>
      <c r="M682" s="284"/>
      <c r="N682" s="284"/>
      <c r="O682" s="284"/>
      <c r="P682" s="287"/>
      <c r="Q682" s="284"/>
      <c r="R682" s="262"/>
      <c r="S682" s="293"/>
      <c r="T682" s="293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4"/>
      <c r="F683" s="284"/>
      <c r="G683" s="284"/>
      <c r="H683" s="284"/>
      <c r="I683" s="284"/>
      <c r="J683" s="284"/>
      <c r="K683" s="284"/>
      <c r="L683" s="284"/>
      <c r="M683" s="284"/>
      <c r="N683" s="284"/>
      <c r="O683" s="284"/>
      <c r="P683" s="287"/>
      <c r="Q683" s="284"/>
      <c r="R683" s="262"/>
      <c r="S683" s="293"/>
      <c r="T683" s="293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4"/>
      <c r="F684" s="284"/>
      <c r="G684" s="284"/>
      <c r="H684" s="284"/>
      <c r="I684" s="284"/>
      <c r="J684" s="284"/>
      <c r="K684" s="284"/>
      <c r="L684" s="284"/>
      <c r="M684" s="284"/>
      <c r="N684" s="284"/>
      <c r="O684" s="284"/>
      <c r="P684" s="287"/>
      <c r="Q684" s="284"/>
      <c r="R684" s="262"/>
      <c r="S684" s="293"/>
      <c r="T684" s="293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4"/>
      <c r="F685" s="284"/>
      <c r="G685" s="284"/>
      <c r="H685" s="284"/>
      <c r="I685" s="284"/>
      <c r="J685" s="284"/>
      <c r="K685" s="284"/>
      <c r="L685" s="284"/>
      <c r="M685" s="284"/>
      <c r="N685" s="284"/>
      <c r="O685" s="284"/>
      <c r="P685" s="287"/>
      <c r="Q685" s="284"/>
      <c r="R685" s="262"/>
      <c r="S685" s="293"/>
      <c r="T685" s="293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4"/>
      <c r="F686" s="284"/>
      <c r="G686" s="284"/>
      <c r="H686" s="284"/>
      <c r="I686" s="284"/>
      <c r="J686" s="284"/>
      <c r="K686" s="284"/>
      <c r="L686" s="284"/>
      <c r="M686" s="284"/>
      <c r="N686" s="284"/>
      <c r="O686" s="284"/>
      <c r="P686" s="287"/>
      <c r="Q686" s="284"/>
      <c r="R686" s="262"/>
      <c r="S686" s="293"/>
      <c r="T686" s="293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4"/>
      <c r="F687" s="284"/>
      <c r="G687" s="284"/>
      <c r="H687" s="284"/>
      <c r="I687" s="284"/>
      <c r="J687" s="284"/>
      <c r="K687" s="284"/>
      <c r="L687" s="284"/>
      <c r="M687" s="284"/>
      <c r="N687" s="284"/>
      <c r="O687" s="284"/>
      <c r="P687" s="287"/>
      <c r="Q687" s="284"/>
      <c r="R687" s="262"/>
      <c r="S687" s="293"/>
      <c r="T687" s="293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4"/>
      <c r="F688" s="284"/>
      <c r="G688" s="284"/>
      <c r="H688" s="284"/>
      <c r="I688" s="284"/>
      <c r="J688" s="284"/>
      <c r="K688" s="284"/>
      <c r="L688" s="284"/>
      <c r="M688" s="284"/>
      <c r="N688" s="284"/>
      <c r="O688" s="284"/>
      <c r="P688" s="287"/>
      <c r="Q688" s="284"/>
      <c r="R688" s="262"/>
      <c r="S688" s="293"/>
      <c r="T688" s="293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4"/>
      <c r="F689" s="284"/>
      <c r="G689" s="284"/>
      <c r="H689" s="284"/>
      <c r="I689" s="284"/>
      <c r="J689" s="284"/>
      <c r="K689" s="284"/>
      <c r="L689" s="284"/>
      <c r="M689" s="284"/>
      <c r="N689" s="284"/>
      <c r="O689" s="284"/>
      <c r="P689" s="287"/>
      <c r="Q689" s="284"/>
      <c r="R689" s="262"/>
      <c r="S689" s="293"/>
      <c r="T689" s="293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4"/>
      <c r="F690" s="284"/>
      <c r="G690" s="284"/>
      <c r="H690" s="284"/>
      <c r="I690" s="284"/>
      <c r="J690" s="284"/>
      <c r="K690" s="284"/>
      <c r="L690" s="284"/>
      <c r="M690" s="284"/>
      <c r="N690" s="284"/>
      <c r="O690" s="284"/>
      <c r="P690" s="287"/>
      <c r="Q690" s="284"/>
      <c r="R690" s="262"/>
      <c r="S690" s="293"/>
      <c r="T690" s="293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4"/>
      <c r="F691" s="284"/>
      <c r="G691" s="284"/>
      <c r="H691" s="284"/>
      <c r="I691" s="284"/>
      <c r="J691" s="284"/>
      <c r="K691" s="284"/>
      <c r="L691" s="284"/>
      <c r="M691" s="284"/>
      <c r="N691" s="284"/>
      <c r="O691" s="284"/>
      <c r="P691" s="287"/>
      <c r="Q691" s="284"/>
      <c r="R691" s="262"/>
      <c r="S691" s="293"/>
      <c r="T691" s="293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4"/>
      <c r="F692" s="284"/>
      <c r="G692" s="284"/>
      <c r="H692" s="284"/>
      <c r="I692" s="284"/>
      <c r="J692" s="284"/>
      <c r="K692" s="284"/>
      <c r="L692" s="284"/>
      <c r="M692" s="284"/>
      <c r="N692" s="284"/>
      <c r="O692" s="284"/>
      <c r="P692" s="287"/>
      <c r="Q692" s="284"/>
      <c r="R692" s="262"/>
      <c r="S692" s="293"/>
      <c r="T692" s="293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4"/>
      <c r="F693" s="284"/>
      <c r="G693" s="284"/>
      <c r="H693" s="284"/>
      <c r="I693" s="284"/>
      <c r="J693" s="284"/>
      <c r="K693" s="284"/>
      <c r="L693" s="284"/>
      <c r="M693" s="284"/>
      <c r="N693" s="284"/>
      <c r="O693" s="284"/>
      <c r="P693" s="287"/>
      <c r="Q693" s="284"/>
      <c r="R693" s="262"/>
      <c r="S693" s="293"/>
      <c r="T693" s="293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4"/>
      <c r="F694" s="284"/>
      <c r="G694" s="284"/>
      <c r="H694" s="284"/>
      <c r="I694" s="284"/>
      <c r="J694" s="284"/>
      <c r="K694" s="284"/>
      <c r="L694" s="284"/>
      <c r="M694" s="284"/>
      <c r="N694" s="284"/>
      <c r="O694" s="284"/>
      <c r="P694" s="287"/>
      <c r="Q694" s="284"/>
      <c r="R694" s="262"/>
      <c r="S694" s="293"/>
      <c r="T694" s="293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4"/>
      <c r="F695" s="284"/>
      <c r="G695" s="284"/>
      <c r="H695" s="284"/>
      <c r="I695" s="284"/>
      <c r="J695" s="284"/>
      <c r="K695" s="284"/>
      <c r="L695" s="284"/>
      <c r="M695" s="284"/>
      <c r="N695" s="284"/>
      <c r="O695" s="284"/>
      <c r="P695" s="287"/>
      <c r="Q695" s="284"/>
      <c r="R695" s="262"/>
      <c r="S695" s="293"/>
      <c r="T695" s="293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4"/>
      <c r="F696" s="284"/>
      <c r="G696" s="284"/>
      <c r="H696" s="284"/>
      <c r="I696" s="284"/>
      <c r="J696" s="284"/>
      <c r="K696" s="284"/>
      <c r="L696" s="284"/>
      <c r="M696" s="284"/>
      <c r="N696" s="284"/>
      <c r="O696" s="284"/>
      <c r="P696" s="287"/>
      <c r="Q696" s="284"/>
      <c r="R696" s="262"/>
      <c r="S696" s="293"/>
      <c r="T696" s="293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4"/>
      <c r="F697" s="284"/>
      <c r="G697" s="284"/>
      <c r="H697" s="284"/>
      <c r="I697" s="284"/>
      <c r="J697" s="284"/>
      <c r="K697" s="284"/>
      <c r="L697" s="284"/>
      <c r="M697" s="284"/>
      <c r="N697" s="284"/>
      <c r="O697" s="284"/>
      <c r="P697" s="287"/>
      <c r="Q697" s="284"/>
      <c r="R697" s="262"/>
      <c r="S697" s="293"/>
      <c r="T697" s="293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4"/>
      <c r="F698" s="284"/>
      <c r="G698" s="284"/>
      <c r="H698" s="284"/>
      <c r="I698" s="284"/>
      <c r="J698" s="284"/>
      <c r="K698" s="284"/>
      <c r="L698" s="284"/>
      <c r="M698" s="284"/>
      <c r="N698" s="284"/>
      <c r="O698" s="284"/>
      <c r="P698" s="287"/>
      <c r="Q698" s="284"/>
      <c r="R698" s="262"/>
      <c r="S698" s="293"/>
      <c r="T698" s="293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4"/>
      <c r="F699" s="284"/>
      <c r="G699" s="284"/>
      <c r="H699" s="284"/>
      <c r="I699" s="284"/>
      <c r="J699" s="284"/>
      <c r="K699" s="284"/>
      <c r="L699" s="284"/>
      <c r="M699" s="284"/>
      <c r="N699" s="284"/>
      <c r="O699" s="284"/>
      <c r="P699" s="287"/>
      <c r="Q699" s="284"/>
      <c r="R699" s="262"/>
      <c r="S699" s="293"/>
      <c r="T699" s="293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4"/>
      <c r="F700" s="284"/>
      <c r="G700" s="284"/>
      <c r="H700" s="284"/>
      <c r="I700" s="284"/>
      <c r="J700" s="284"/>
      <c r="K700" s="284"/>
      <c r="L700" s="284"/>
      <c r="M700" s="284"/>
      <c r="N700" s="284"/>
      <c r="O700" s="284"/>
      <c r="P700" s="287"/>
      <c r="Q700" s="284"/>
      <c r="R700" s="262"/>
      <c r="S700" s="293"/>
      <c r="T700" s="293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4"/>
      <c r="F701" s="284"/>
      <c r="G701" s="284"/>
      <c r="H701" s="284"/>
      <c r="I701" s="284"/>
      <c r="J701" s="284"/>
      <c r="K701" s="284"/>
      <c r="L701" s="284"/>
      <c r="M701" s="284"/>
      <c r="N701" s="284"/>
      <c r="O701" s="284"/>
      <c r="P701" s="287"/>
      <c r="Q701" s="284"/>
      <c r="R701" s="262"/>
      <c r="S701" s="293"/>
      <c r="T701" s="293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4"/>
      <c r="F702" s="284"/>
      <c r="G702" s="284"/>
      <c r="H702" s="284"/>
      <c r="I702" s="284"/>
      <c r="J702" s="284"/>
      <c r="K702" s="284"/>
      <c r="L702" s="284"/>
      <c r="M702" s="284"/>
      <c r="N702" s="284"/>
      <c r="O702" s="284"/>
      <c r="P702" s="287"/>
      <c r="Q702" s="284"/>
      <c r="R702" s="262"/>
      <c r="S702" s="293"/>
      <c r="T702" s="293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4"/>
      <c r="F703" s="284"/>
      <c r="G703" s="284"/>
      <c r="H703" s="284"/>
      <c r="I703" s="284"/>
      <c r="J703" s="284"/>
      <c r="K703" s="284"/>
      <c r="L703" s="284"/>
      <c r="M703" s="284"/>
      <c r="N703" s="284"/>
      <c r="O703" s="284"/>
      <c r="P703" s="287"/>
      <c r="Q703" s="284"/>
      <c r="R703" s="262"/>
      <c r="S703" s="293"/>
      <c r="T703" s="293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4"/>
      <c r="F704" s="284"/>
      <c r="G704" s="284"/>
      <c r="H704" s="284"/>
      <c r="I704" s="284"/>
      <c r="J704" s="284"/>
      <c r="K704" s="284"/>
      <c r="L704" s="284"/>
      <c r="M704" s="284"/>
      <c r="N704" s="284"/>
      <c r="O704" s="284"/>
      <c r="P704" s="287"/>
      <c r="Q704" s="284"/>
      <c r="R704" s="262"/>
      <c r="S704" s="293"/>
      <c r="T704" s="293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4"/>
      <c r="F705" s="284"/>
      <c r="G705" s="284"/>
      <c r="H705" s="284"/>
      <c r="I705" s="284"/>
      <c r="J705" s="284"/>
      <c r="K705" s="284"/>
      <c r="L705" s="284"/>
      <c r="M705" s="284"/>
      <c r="N705" s="284"/>
      <c r="O705" s="284"/>
      <c r="P705" s="287"/>
      <c r="Q705" s="284"/>
      <c r="R705" s="262"/>
      <c r="S705" s="293"/>
      <c r="T705" s="293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4"/>
      <c r="F706" s="284"/>
      <c r="G706" s="284"/>
      <c r="H706" s="284"/>
      <c r="I706" s="284"/>
      <c r="J706" s="284"/>
      <c r="K706" s="284"/>
      <c r="L706" s="284"/>
      <c r="M706" s="284"/>
      <c r="N706" s="284"/>
      <c r="O706" s="284"/>
      <c r="P706" s="287"/>
      <c r="Q706" s="284"/>
      <c r="R706" s="262"/>
      <c r="S706" s="293"/>
      <c r="T706" s="293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4"/>
      <c r="F707" s="284"/>
      <c r="G707" s="284"/>
      <c r="H707" s="284"/>
      <c r="I707" s="284"/>
      <c r="J707" s="284"/>
      <c r="K707" s="284"/>
      <c r="L707" s="284"/>
      <c r="M707" s="284"/>
      <c r="N707" s="284"/>
      <c r="O707" s="284"/>
      <c r="P707" s="287"/>
      <c r="Q707" s="284"/>
      <c r="R707" s="262"/>
      <c r="S707" s="293"/>
      <c r="T707" s="293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4"/>
      <c r="F708" s="284"/>
      <c r="G708" s="284"/>
      <c r="H708" s="284"/>
      <c r="I708" s="284"/>
      <c r="J708" s="284"/>
      <c r="K708" s="284"/>
      <c r="L708" s="284"/>
      <c r="M708" s="284"/>
      <c r="N708" s="284"/>
      <c r="O708" s="284"/>
      <c r="P708" s="287"/>
      <c r="Q708" s="284"/>
      <c r="R708" s="262"/>
      <c r="S708" s="293"/>
      <c r="T708" s="293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4"/>
      <c r="F709" s="284"/>
      <c r="G709" s="284"/>
      <c r="H709" s="284"/>
      <c r="I709" s="284"/>
      <c r="J709" s="284"/>
      <c r="K709" s="284"/>
      <c r="L709" s="284"/>
      <c r="M709" s="284"/>
      <c r="N709" s="284"/>
      <c r="O709" s="284"/>
      <c r="P709" s="287"/>
      <c r="Q709" s="284"/>
      <c r="R709" s="262"/>
      <c r="S709" s="293"/>
      <c r="T709" s="293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4"/>
      <c r="F710" s="284"/>
      <c r="G710" s="284"/>
      <c r="H710" s="284"/>
      <c r="I710" s="284"/>
      <c r="J710" s="284"/>
      <c r="K710" s="284"/>
      <c r="L710" s="284"/>
      <c r="M710" s="284"/>
      <c r="N710" s="284"/>
      <c r="O710" s="284"/>
      <c r="P710" s="287"/>
      <c r="Q710" s="284"/>
      <c r="R710" s="262"/>
      <c r="S710" s="293"/>
      <c r="T710" s="293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4"/>
      <c r="F711" s="284"/>
      <c r="G711" s="284"/>
      <c r="H711" s="284"/>
      <c r="I711" s="284"/>
      <c r="J711" s="284"/>
      <c r="K711" s="284"/>
      <c r="L711" s="284"/>
      <c r="M711" s="284"/>
      <c r="N711" s="284"/>
      <c r="O711" s="284"/>
      <c r="P711" s="287"/>
      <c r="Q711" s="284"/>
      <c r="R711" s="262"/>
      <c r="S711" s="293"/>
      <c r="T711" s="293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4"/>
      <c r="F712" s="284"/>
      <c r="G712" s="284"/>
      <c r="H712" s="284"/>
      <c r="I712" s="284"/>
      <c r="J712" s="284"/>
      <c r="K712" s="284"/>
      <c r="L712" s="284"/>
      <c r="M712" s="284"/>
      <c r="N712" s="284"/>
      <c r="O712" s="284"/>
      <c r="P712" s="287"/>
      <c r="Q712" s="284"/>
      <c r="R712" s="262"/>
      <c r="S712" s="293"/>
      <c r="T712" s="293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4"/>
      <c r="F713" s="284"/>
      <c r="G713" s="284"/>
      <c r="H713" s="284"/>
      <c r="I713" s="284"/>
      <c r="J713" s="284"/>
      <c r="K713" s="284"/>
      <c r="L713" s="284"/>
      <c r="M713" s="284"/>
      <c r="N713" s="284"/>
      <c r="O713" s="284"/>
      <c r="P713" s="287"/>
      <c r="Q713" s="284"/>
      <c r="R713" s="262"/>
      <c r="S713" s="293"/>
      <c r="T713" s="293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4"/>
      <c r="F714" s="284"/>
      <c r="G714" s="284"/>
      <c r="H714" s="284"/>
      <c r="I714" s="284"/>
      <c r="J714" s="284"/>
      <c r="K714" s="284"/>
      <c r="L714" s="284"/>
      <c r="M714" s="284"/>
      <c r="N714" s="284"/>
      <c r="O714" s="284"/>
      <c r="P714" s="287"/>
      <c r="Q714" s="284"/>
      <c r="R714" s="262"/>
      <c r="S714" s="293"/>
      <c r="T714" s="293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4"/>
      <c r="F715" s="284"/>
      <c r="G715" s="284"/>
      <c r="H715" s="284"/>
      <c r="I715" s="284"/>
      <c r="J715" s="284"/>
      <c r="K715" s="284"/>
      <c r="L715" s="284"/>
      <c r="M715" s="284"/>
      <c r="N715" s="284"/>
      <c r="O715" s="284"/>
      <c r="P715" s="287"/>
      <c r="Q715" s="284"/>
      <c r="R715" s="262"/>
      <c r="S715" s="293"/>
      <c r="T715" s="293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4"/>
      <c r="F716" s="284"/>
      <c r="G716" s="284"/>
      <c r="H716" s="284"/>
      <c r="I716" s="284"/>
      <c r="J716" s="284"/>
      <c r="K716" s="284"/>
      <c r="L716" s="284"/>
      <c r="M716" s="284"/>
      <c r="N716" s="284"/>
      <c r="O716" s="284"/>
      <c r="P716" s="287"/>
      <c r="Q716" s="284"/>
      <c r="R716" s="262"/>
      <c r="S716" s="293"/>
      <c r="T716" s="293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4"/>
      <c r="F717" s="284"/>
      <c r="G717" s="284"/>
      <c r="H717" s="284"/>
      <c r="I717" s="284"/>
      <c r="J717" s="284"/>
      <c r="K717" s="284"/>
      <c r="L717" s="284"/>
      <c r="M717" s="284"/>
      <c r="N717" s="284"/>
      <c r="O717" s="284"/>
      <c r="P717" s="287"/>
      <c r="Q717" s="284"/>
      <c r="R717" s="262"/>
      <c r="S717" s="293"/>
      <c r="T717" s="293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4"/>
      <c r="F718" s="284"/>
      <c r="G718" s="284"/>
      <c r="H718" s="284"/>
      <c r="I718" s="284"/>
      <c r="J718" s="284"/>
      <c r="K718" s="284"/>
      <c r="L718" s="284"/>
      <c r="M718" s="284"/>
      <c r="N718" s="284"/>
      <c r="O718" s="284"/>
      <c r="P718" s="287"/>
      <c r="Q718" s="284"/>
      <c r="R718" s="262"/>
      <c r="S718" s="293"/>
      <c r="T718" s="293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4"/>
      <c r="F719" s="284"/>
      <c r="G719" s="284"/>
      <c r="H719" s="284"/>
      <c r="I719" s="284"/>
      <c r="J719" s="284"/>
      <c r="K719" s="284"/>
      <c r="L719" s="284"/>
      <c r="M719" s="284"/>
      <c r="N719" s="284"/>
      <c r="O719" s="284"/>
      <c r="P719" s="287"/>
      <c r="Q719" s="284"/>
      <c r="R719" s="262"/>
      <c r="S719" s="293"/>
      <c r="T719" s="293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4"/>
      <c r="F720" s="284"/>
      <c r="G720" s="284"/>
      <c r="H720" s="284"/>
      <c r="I720" s="284"/>
      <c r="J720" s="284"/>
      <c r="K720" s="284"/>
      <c r="L720" s="284"/>
      <c r="M720" s="284"/>
      <c r="N720" s="284"/>
      <c r="O720" s="284"/>
      <c r="P720" s="287"/>
      <c r="Q720" s="284"/>
      <c r="R720" s="262"/>
      <c r="S720" s="293"/>
      <c r="T720" s="293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4"/>
      <c r="F721" s="284"/>
      <c r="G721" s="284"/>
      <c r="H721" s="284"/>
      <c r="I721" s="284"/>
      <c r="J721" s="284"/>
      <c r="K721" s="284"/>
      <c r="L721" s="284"/>
      <c r="M721" s="284"/>
      <c r="N721" s="284"/>
      <c r="O721" s="284"/>
      <c r="P721" s="287"/>
      <c r="Q721" s="284"/>
      <c r="R721" s="262"/>
      <c r="S721" s="293"/>
      <c r="T721" s="293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4"/>
      <c r="F722" s="284"/>
      <c r="G722" s="284"/>
      <c r="H722" s="284"/>
      <c r="I722" s="284"/>
      <c r="J722" s="284"/>
      <c r="K722" s="284"/>
      <c r="L722" s="284"/>
      <c r="M722" s="284"/>
      <c r="N722" s="284"/>
      <c r="O722" s="284"/>
      <c r="P722" s="287"/>
      <c r="Q722" s="284"/>
      <c r="R722" s="262"/>
      <c r="S722" s="293"/>
      <c r="T722" s="293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4"/>
      <c r="F723" s="284"/>
      <c r="G723" s="284"/>
      <c r="H723" s="284"/>
      <c r="I723" s="284"/>
      <c r="J723" s="284"/>
      <c r="K723" s="284"/>
      <c r="L723" s="284"/>
      <c r="M723" s="284"/>
      <c r="N723" s="284"/>
      <c r="O723" s="284"/>
      <c r="P723" s="287"/>
      <c r="Q723" s="284"/>
      <c r="R723" s="262"/>
      <c r="S723" s="293"/>
      <c r="T723" s="293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4"/>
      <c r="F724" s="284"/>
      <c r="G724" s="284"/>
      <c r="H724" s="284"/>
      <c r="I724" s="284"/>
      <c r="J724" s="284"/>
      <c r="K724" s="284"/>
      <c r="L724" s="284"/>
      <c r="M724" s="284"/>
      <c r="N724" s="284"/>
      <c r="O724" s="284"/>
      <c r="P724" s="287"/>
      <c r="Q724" s="284"/>
      <c r="R724" s="262"/>
      <c r="S724" s="293"/>
      <c r="T724" s="293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4"/>
      <c r="F725" s="284"/>
      <c r="G725" s="284"/>
      <c r="H725" s="284"/>
      <c r="I725" s="284"/>
      <c r="J725" s="284"/>
      <c r="K725" s="284"/>
      <c r="L725" s="284"/>
      <c r="M725" s="284"/>
      <c r="N725" s="284"/>
      <c r="O725" s="284"/>
      <c r="P725" s="287"/>
      <c r="Q725" s="284"/>
      <c r="R725" s="262"/>
      <c r="S725" s="293"/>
      <c r="T725" s="293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4"/>
      <c r="F726" s="284"/>
      <c r="G726" s="284"/>
      <c r="H726" s="284"/>
      <c r="I726" s="284"/>
      <c r="J726" s="284"/>
      <c r="K726" s="284"/>
      <c r="L726" s="284"/>
      <c r="M726" s="284"/>
      <c r="N726" s="284"/>
      <c r="O726" s="284"/>
      <c r="P726" s="287"/>
      <c r="Q726" s="284"/>
      <c r="R726" s="262"/>
      <c r="S726" s="293"/>
      <c r="T726" s="293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4"/>
      <c r="F727" s="284"/>
      <c r="G727" s="284"/>
      <c r="H727" s="284"/>
      <c r="I727" s="284"/>
      <c r="J727" s="284"/>
      <c r="K727" s="284"/>
      <c r="L727" s="284"/>
      <c r="M727" s="284"/>
      <c r="N727" s="284"/>
      <c r="O727" s="284"/>
      <c r="P727" s="287"/>
      <c r="Q727" s="284"/>
      <c r="R727" s="262"/>
      <c r="S727" s="293"/>
      <c r="T727" s="293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4"/>
      <c r="F728" s="284"/>
      <c r="G728" s="284"/>
      <c r="H728" s="284"/>
      <c r="I728" s="284"/>
      <c r="J728" s="284"/>
      <c r="K728" s="284"/>
      <c r="L728" s="284"/>
      <c r="M728" s="284"/>
      <c r="N728" s="284"/>
      <c r="O728" s="284"/>
      <c r="P728" s="287"/>
      <c r="Q728" s="284"/>
      <c r="R728" s="262"/>
      <c r="S728" s="293"/>
      <c r="T728" s="293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4"/>
      <c r="F729" s="284"/>
      <c r="G729" s="284"/>
      <c r="H729" s="284"/>
      <c r="I729" s="284"/>
      <c r="J729" s="284"/>
      <c r="K729" s="284"/>
      <c r="L729" s="284"/>
      <c r="M729" s="284"/>
      <c r="N729" s="284"/>
      <c r="O729" s="284"/>
      <c r="P729" s="287"/>
      <c r="Q729" s="284"/>
      <c r="R729" s="262"/>
      <c r="S729" s="293"/>
      <c r="T729" s="293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4"/>
      <c r="F730" s="284"/>
      <c r="G730" s="284"/>
      <c r="H730" s="284"/>
      <c r="I730" s="284"/>
      <c r="J730" s="284"/>
      <c r="K730" s="284"/>
      <c r="L730" s="284"/>
      <c r="M730" s="284"/>
      <c r="N730" s="284"/>
      <c r="O730" s="284"/>
      <c r="P730" s="287"/>
      <c r="Q730" s="284"/>
      <c r="R730" s="262"/>
      <c r="S730" s="293"/>
      <c r="T730" s="293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4"/>
      <c r="F731" s="284"/>
      <c r="G731" s="284"/>
      <c r="H731" s="284"/>
      <c r="I731" s="284"/>
      <c r="J731" s="284"/>
      <c r="K731" s="284"/>
      <c r="L731" s="284"/>
      <c r="M731" s="284"/>
      <c r="N731" s="284"/>
      <c r="O731" s="284"/>
      <c r="P731" s="287"/>
      <c r="Q731" s="284"/>
      <c r="R731" s="262"/>
      <c r="S731" s="293"/>
      <c r="T731" s="293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4"/>
      <c r="F732" s="284"/>
      <c r="G732" s="284"/>
      <c r="H732" s="284"/>
      <c r="I732" s="284"/>
      <c r="J732" s="284"/>
      <c r="K732" s="284"/>
      <c r="L732" s="284"/>
      <c r="M732" s="284"/>
      <c r="N732" s="284"/>
      <c r="O732" s="284"/>
      <c r="P732" s="287"/>
      <c r="Q732" s="284"/>
      <c r="R732" s="262"/>
      <c r="S732" s="293"/>
      <c r="T732" s="293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4"/>
      <c r="F733" s="284"/>
      <c r="G733" s="284"/>
      <c r="H733" s="284"/>
      <c r="I733" s="284"/>
      <c r="J733" s="284"/>
      <c r="K733" s="284"/>
      <c r="L733" s="284"/>
      <c r="M733" s="284"/>
      <c r="N733" s="284"/>
      <c r="O733" s="284"/>
      <c r="P733" s="287"/>
      <c r="Q733" s="284"/>
      <c r="R733" s="262"/>
      <c r="S733" s="293"/>
      <c r="T733" s="293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4"/>
      <c r="F734" s="284"/>
      <c r="G734" s="284"/>
      <c r="H734" s="284"/>
      <c r="I734" s="284"/>
      <c r="J734" s="284"/>
      <c r="K734" s="284"/>
      <c r="L734" s="284"/>
      <c r="M734" s="284"/>
      <c r="N734" s="284"/>
      <c r="O734" s="284"/>
      <c r="P734" s="287"/>
      <c r="Q734" s="284"/>
      <c r="R734" s="262"/>
      <c r="S734" s="293"/>
      <c r="T734" s="293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4"/>
      <c r="F735" s="284"/>
      <c r="G735" s="284"/>
      <c r="H735" s="284"/>
      <c r="I735" s="284"/>
      <c r="J735" s="284"/>
      <c r="K735" s="284"/>
      <c r="L735" s="284"/>
      <c r="M735" s="284"/>
      <c r="N735" s="284"/>
      <c r="O735" s="284"/>
      <c r="P735" s="287"/>
      <c r="Q735" s="284"/>
      <c r="R735" s="262"/>
      <c r="S735" s="293"/>
      <c r="T735" s="293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4"/>
      <c r="F736" s="284"/>
      <c r="G736" s="284"/>
      <c r="H736" s="284"/>
      <c r="I736" s="284"/>
      <c r="J736" s="284"/>
      <c r="K736" s="284"/>
      <c r="L736" s="284"/>
      <c r="M736" s="284"/>
      <c r="N736" s="284"/>
      <c r="O736" s="284"/>
      <c r="P736" s="287"/>
      <c r="Q736" s="284"/>
      <c r="R736" s="262"/>
      <c r="S736" s="293"/>
      <c r="T736" s="293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4"/>
      <c r="F737" s="284"/>
      <c r="G737" s="284"/>
      <c r="H737" s="284"/>
      <c r="I737" s="284"/>
      <c r="J737" s="284"/>
      <c r="K737" s="284"/>
      <c r="L737" s="284"/>
      <c r="M737" s="284"/>
      <c r="N737" s="284"/>
      <c r="O737" s="284"/>
      <c r="P737" s="287"/>
      <c r="Q737" s="284"/>
      <c r="R737" s="262"/>
      <c r="S737" s="293"/>
      <c r="T737" s="293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4"/>
      <c r="F738" s="284"/>
      <c r="G738" s="284"/>
      <c r="H738" s="284"/>
      <c r="I738" s="284"/>
      <c r="J738" s="284"/>
      <c r="K738" s="284"/>
      <c r="L738" s="284"/>
      <c r="M738" s="284"/>
      <c r="N738" s="284"/>
      <c r="O738" s="284"/>
      <c r="P738" s="287"/>
      <c r="Q738" s="284"/>
      <c r="R738" s="262"/>
      <c r="S738" s="293"/>
      <c r="T738" s="293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4"/>
      <c r="F739" s="284"/>
      <c r="G739" s="284"/>
      <c r="H739" s="284"/>
      <c r="I739" s="284"/>
      <c r="J739" s="284"/>
      <c r="K739" s="284"/>
      <c r="L739" s="284"/>
      <c r="M739" s="284"/>
      <c r="N739" s="284"/>
      <c r="O739" s="284"/>
      <c r="P739" s="287"/>
      <c r="Q739" s="284"/>
      <c r="R739" s="262"/>
      <c r="S739" s="293"/>
      <c r="T739" s="293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4"/>
      <c r="F740" s="284"/>
      <c r="G740" s="284"/>
      <c r="H740" s="284"/>
      <c r="I740" s="284"/>
      <c r="J740" s="284"/>
      <c r="K740" s="284"/>
      <c r="L740" s="284"/>
      <c r="M740" s="284"/>
      <c r="N740" s="284"/>
      <c r="O740" s="284"/>
      <c r="P740" s="287"/>
      <c r="Q740" s="284"/>
      <c r="R740" s="262"/>
      <c r="S740" s="293"/>
      <c r="T740" s="293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4"/>
      <c r="F741" s="284"/>
      <c r="G741" s="284"/>
      <c r="H741" s="284"/>
      <c r="I741" s="284"/>
      <c r="J741" s="284"/>
      <c r="K741" s="284"/>
      <c r="L741" s="284"/>
      <c r="M741" s="284"/>
      <c r="N741" s="284"/>
      <c r="O741" s="284"/>
      <c r="P741" s="287"/>
      <c r="Q741" s="284"/>
      <c r="R741" s="262"/>
      <c r="S741" s="293"/>
      <c r="T741" s="293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4"/>
      <c r="F742" s="284"/>
      <c r="G742" s="284"/>
      <c r="H742" s="284"/>
      <c r="I742" s="284"/>
      <c r="J742" s="284"/>
      <c r="K742" s="284"/>
      <c r="L742" s="284"/>
      <c r="M742" s="284"/>
      <c r="N742" s="284"/>
      <c r="O742" s="284"/>
      <c r="P742" s="287"/>
      <c r="Q742" s="284"/>
      <c r="R742" s="262"/>
      <c r="S742" s="293"/>
      <c r="T742" s="293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4"/>
      <c r="F743" s="284"/>
      <c r="G743" s="284"/>
      <c r="H743" s="284"/>
      <c r="I743" s="284"/>
      <c r="J743" s="284"/>
      <c r="K743" s="284"/>
      <c r="L743" s="284"/>
      <c r="M743" s="284"/>
      <c r="N743" s="284"/>
      <c r="O743" s="284"/>
      <c r="P743" s="287"/>
      <c r="Q743" s="284"/>
      <c r="R743" s="262"/>
      <c r="S743" s="293"/>
      <c r="T743" s="293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4"/>
      <c r="F744" s="284"/>
      <c r="G744" s="284"/>
      <c r="H744" s="284"/>
      <c r="I744" s="284"/>
      <c r="J744" s="284"/>
      <c r="K744" s="284"/>
      <c r="L744" s="284"/>
      <c r="M744" s="284"/>
      <c r="N744" s="284"/>
      <c r="O744" s="284"/>
      <c r="P744" s="287"/>
      <c r="Q744" s="284"/>
      <c r="R744" s="262"/>
      <c r="S744" s="293"/>
      <c r="T744" s="293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4"/>
      <c r="F745" s="284"/>
      <c r="G745" s="284"/>
      <c r="H745" s="284"/>
      <c r="I745" s="284"/>
      <c r="J745" s="284"/>
      <c r="K745" s="284"/>
      <c r="L745" s="284"/>
      <c r="M745" s="284"/>
      <c r="N745" s="284"/>
      <c r="O745" s="284"/>
      <c r="P745" s="287"/>
      <c r="Q745" s="284"/>
      <c r="R745" s="262"/>
      <c r="S745" s="293"/>
      <c r="T745" s="293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4"/>
      <c r="F746" s="284"/>
      <c r="G746" s="284"/>
      <c r="H746" s="284"/>
      <c r="I746" s="284"/>
      <c r="J746" s="284"/>
      <c r="K746" s="284"/>
      <c r="L746" s="284"/>
      <c r="M746" s="284"/>
      <c r="N746" s="284"/>
      <c r="O746" s="284"/>
      <c r="P746" s="287"/>
      <c r="Q746" s="284"/>
      <c r="R746" s="262"/>
      <c r="S746" s="293"/>
      <c r="T746" s="293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4"/>
      <c r="F747" s="284"/>
      <c r="G747" s="284"/>
      <c r="H747" s="284"/>
      <c r="I747" s="284"/>
      <c r="J747" s="284"/>
      <c r="K747" s="284"/>
      <c r="L747" s="284"/>
      <c r="M747" s="284"/>
      <c r="N747" s="284"/>
      <c r="O747" s="284"/>
      <c r="P747" s="287"/>
      <c r="Q747" s="284"/>
      <c r="R747" s="262"/>
      <c r="S747" s="293"/>
      <c r="T747" s="293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4"/>
      <c r="F748" s="284"/>
      <c r="G748" s="284"/>
      <c r="H748" s="284"/>
      <c r="I748" s="284"/>
      <c r="J748" s="284"/>
      <c r="K748" s="284"/>
      <c r="L748" s="284"/>
      <c r="M748" s="284"/>
      <c r="N748" s="284"/>
      <c r="O748" s="284"/>
      <c r="P748" s="287"/>
      <c r="Q748" s="284"/>
      <c r="R748" s="262"/>
      <c r="S748" s="293"/>
      <c r="T748" s="293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4"/>
      <c r="F749" s="284"/>
      <c r="G749" s="284"/>
      <c r="H749" s="284"/>
      <c r="I749" s="284"/>
      <c r="J749" s="284"/>
      <c r="K749" s="284"/>
      <c r="L749" s="284"/>
      <c r="M749" s="284"/>
      <c r="N749" s="284"/>
      <c r="O749" s="284"/>
      <c r="P749" s="287"/>
      <c r="Q749" s="284"/>
      <c r="R749" s="262"/>
      <c r="S749" s="293"/>
      <c r="T749" s="293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4"/>
      <c r="F750" s="284"/>
      <c r="G750" s="284"/>
      <c r="H750" s="284"/>
      <c r="I750" s="284"/>
      <c r="J750" s="284"/>
      <c r="K750" s="284"/>
      <c r="L750" s="284"/>
      <c r="M750" s="284"/>
      <c r="N750" s="284"/>
      <c r="O750" s="284"/>
      <c r="P750" s="287"/>
      <c r="Q750" s="284"/>
      <c r="R750" s="262"/>
      <c r="S750" s="293"/>
      <c r="T750" s="293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4"/>
      <c r="F751" s="284"/>
      <c r="G751" s="284"/>
      <c r="H751" s="284"/>
      <c r="I751" s="284"/>
      <c r="J751" s="284"/>
      <c r="K751" s="284"/>
      <c r="L751" s="284"/>
      <c r="M751" s="284"/>
      <c r="N751" s="284"/>
      <c r="O751" s="284"/>
      <c r="P751" s="287"/>
      <c r="Q751" s="284"/>
      <c r="R751" s="262"/>
      <c r="S751" s="293"/>
      <c r="T751" s="293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4"/>
      <c r="F752" s="284"/>
      <c r="G752" s="284"/>
      <c r="H752" s="284"/>
      <c r="I752" s="284"/>
      <c r="J752" s="284"/>
      <c r="K752" s="284"/>
      <c r="L752" s="284"/>
      <c r="M752" s="284"/>
      <c r="N752" s="284"/>
      <c r="O752" s="284"/>
      <c r="P752" s="287"/>
      <c r="Q752" s="284"/>
      <c r="R752" s="262"/>
      <c r="S752" s="293"/>
      <c r="T752" s="293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4"/>
      <c r="F753" s="284"/>
      <c r="G753" s="284"/>
      <c r="H753" s="284"/>
      <c r="I753" s="284"/>
      <c r="J753" s="284"/>
      <c r="K753" s="284"/>
      <c r="L753" s="284"/>
      <c r="M753" s="284"/>
      <c r="N753" s="284"/>
      <c r="O753" s="284"/>
      <c r="P753" s="287"/>
      <c r="Q753" s="284"/>
      <c r="R753" s="262"/>
      <c r="S753" s="293"/>
      <c r="T753" s="293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4"/>
      <c r="F754" s="284"/>
      <c r="G754" s="284"/>
      <c r="H754" s="284"/>
      <c r="I754" s="284"/>
      <c r="J754" s="284"/>
      <c r="K754" s="284"/>
      <c r="L754" s="284"/>
      <c r="M754" s="284"/>
      <c r="N754" s="284"/>
      <c r="O754" s="284"/>
      <c r="P754" s="287"/>
      <c r="Q754" s="284"/>
      <c r="R754" s="262"/>
      <c r="S754" s="293"/>
      <c r="T754" s="293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4"/>
      <c r="F755" s="284"/>
      <c r="G755" s="284"/>
      <c r="H755" s="284"/>
      <c r="I755" s="284"/>
      <c r="J755" s="284"/>
      <c r="K755" s="284"/>
      <c r="L755" s="284"/>
      <c r="M755" s="284"/>
      <c r="N755" s="284"/>
      <c r="O755" s="284"/>
      <c r="P755" s="287"/>
      <c r="Q755" s="284"/>
      <c r="R755" s="262"/>
      <c r="S755" s="293"/>
      <c r="T755" s="293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4"/>
      <c r="F756" s="284"/>
      <c r="G756" s="284"/>
      <c r="H756" s="284"/>
      <c r="I756" s="284"/>
      <c r="J756" s="284"/>
      <c r="K756" s="284"/>
      <c r="L756" s="284"/>
      <c r="M756" s="284"/>
      <c r="N756" s="284"/>
      <c r="O756" s="284"/>
      <c r="P756" s="287"/>
      <c r="Q756" s="284"/>
      <c r="R756" s="262"/>
      <c r="S756" s="293"/>
      <c r="T756" s="293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4"/>
      <c r="F757" s="284"/>
      <c r="G757" s="284"/>
      <c r="H757" s="284"/>
      <c r="I757" s="284"/>
      <c r="J757" s="284"/>
      <c r="K757" s="284"/>
      <c r="L757" s="284"/>
      <c r="M757" s="284"/>
      <c r="N757" s="284"/>
      <c r="O757" s="284"/>
      <c r="P757" s="287"/>
      <c r="Q757" s="284"/>
      <c r="R757" s="262"/>
      <c r="S757" s="293"/>
      <c r="T757" s="293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4"/>
      <c r="F758" s="284"/>
      <c r="G758" s="284"/>
      <c r="H758" s="284"/>
      <c r="I758" s="284"/>
      <c r="J758" s="284"/>
      <c r="K758" s="284"/>
      <c r="L758" s="284"/>
      <c r="M758" s="284"/>
      <c r="N758" s="284"/>
      <c r="O758" s="284"/>
      <c r="P758" s="287"/>
      <c r="Q758" s="284"/>
      <c r="R758" s="262"/>
      <c r="S758" s="293"/>
      <c r="T758" s="293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4"/>
      <c r="F759" s="284"/>
      <c r="G759" s="284"/>
      <c r="H759" s="284"/>
      <c r="I759" s="284"/>
      <c r="J759" s="284"/>
      <c r="K759" s="284"/>
      <c r="L759" s="284"/>
      <c r="M759" s="284"/>
      <c r="N759" s="284"/>
      <c r="O759" s="284"/>
      <c r="P759" s="287"/>
      <c r="Q759" s="284"/>
      <c r="R759" s="262"/>
      <c r="S759" s="293"/>
      <c r="T759" s="293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4"/>
      <c r="F760" s="284"/>
      <c r="G760" s="284"/>
      <c r="H760" s="284"/>
      <c r="I760" s="284"/>
      <c r="J760" s="284"/>
      <c r="K760" s="284"/>
      <c r="L760" s="284"/>
      <c r="M760" s="284"/>
      <c r="N760" s="284"/>
      <c r="O760" s="284"/>
      <c r="P760" s="287"/>
      <c r="Q760" s="284"/>
      <c r="R760" s="262"/>
      <c r="S760" s="293"/>
      <c r="T760" s="293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4"/>
      <c r="F761" s="284"/>
      <c r="G761" s="284"/>
      <c r="H761" s="284"/>
      <c r="I761" s="284"/>
      <c r="J761" s="284"/>
      <c r="K761" s="284"/>
      <c r="L761" s="284"/>
      <c r="M761" s="284"/>
      <c r="N761" s="284"/>
      <c r="O761" s="284"/>
      <c r="P761" s="287"/>
      <c r="Q761" s="284"/>
      <c r="R761" s="262"/>
      <c r="S761" s="293"/>
      <c r="T761" s="293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4"/>
      <c r="F762" s="284"/>
      <c r="G762" s="284"/>
      <c r="H762" s="284"/>
      <c r="I762" s="284"/>
      <c r="J762" s="284"/>
      <c r="K762" s="284"/>
      <c r="L762" s="284"/>
      <c r="M762" s="284"/>
      <c r="N762" s="284"/>
      <c r="O762" s="284"/>
      <c r="P762" s="287"/>
      <c r="Q762" s="284"/>
      <c r="R762" s="262"/>
      <c r="S762" s="293"/>
      <c r="T762" s="293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4"/>
      <c r="F763" s="284"/>
      <c r="G763" s="284"/>
      <c r="H763" s="284"/>
      <c r="I763" s="284"/>
      <c r="J763" s="284"/>
      <c r="K763" s="284"/>
      <c r="L763" s="284"/>
      <c r="M763" s="284"/>
      <c r="N763" s="284"/>
      <c r="O763" s="284"/>
      <c r="P763" s="287"/>
      <c r="Q763" s="284"/>
      <c r="R763" s="262"/>
      <c r="S763" s="293"/>
      <c r="T763" s="293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4"/>
      <c r="F764" s="284"/>
      <c r="G764" s="284"/>
      <c r="H764" s="284"/>
      <c r="I764" s="284"/>
      <c r="J764" s="284"/>
      <c r="K764" s="284"/>
      <c r="L764" s="284"/>
      <c r="M764" s="284"/>
      <c r="N764" s="284"/>
      <c r="O764" s="284"/>
      <c r="P764" s="287"/>
      <c r="Q764" s="284"/>
      <c r="R764" s="262"/>
      <c r="S764" s="293"/>
      <c r="T764" s="293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4"/>
      <c r="F765" s="284"/>
      <c r="G765" s="284"/>
      <c r="H765" s="284"/>
      <c r="I765" s="284"/>
      <c r="J765" s="284"/>
      <c r="K765" s="284"/>
      <c r="L765" s="284"/>
      <c r="M765" s="284"/>
      <c r="N765" s="284"/>
      <c r="O765" s="284"/>
      <c r="P765" s="287"/>
      <c r="Q765" s="284"/>
      <c r="R765" s="262"/>
      <c r="S765" s="293"/>
      <c r="T765" s="293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4"/>
      <c r="F766" s="284"/>
      <c r="G766" s="284"/>
      <c r="H766" s="284"/>
      <c r="I766" s="284"/>
      <c r="J766" s="284"/>
      <c r="K766" s="284"/>
      <c r="L766" s="284"/>
      <c r="M766" s="284"/>
      <c r="N766" s="284"/>
      <c r="O766" s="284"/>
      <c r="P766" s="287"/>
      <c r="Q766" s="284"/>
      <c r="R766" s="262"/>
      <c r="S766" s="293"/>
      <c r="T766" s="293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4"/>
      <c r="F767" s="284"/>
      <c r="G767" s="284"/>
      <c r="H767" s="284"/>
      <c r="I767" s="284"/>
      <c r="J767" s="284"/>
      <c r="K767" s="284"/>
      <c r="L767" s="284"/>
      <c r="M767" s="284"/>
      <c r="N767" s="284"/>
      <c r="O767" s="284"/>
      <c r="P767" s="287"/>
      <c r="Q767" s="284"/>
      <c r="R767" s="262"/>
      <c r="S767" s="293"/>
      <c r="T767" s="293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4"/>
      <c r="F768" s="284"/>
      <c r="G768" s="284"/>
      <c r="H768" s="284"/>
      <c r="I768" s="284"/>
      <c r="J768" s="284"/>
      <c r="K768" s="284"/>
      <c r="L768" s="284"/>
      <c r="M768" s="284"/>
      <c r="N768" s="284"/>
      <c r="O768" s="284"/>
      <c r="P768" s="287"/>
      <c r="Q768" s="284"/>
      <c r="R768" s="262"/>
      <c r="S768" s="293"/>
      <c r="T768" s="293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4"/>
      <c r="F769" s="284"/>
      <c r="G769" s="284"/>
      <c r="H769" s="284"/>
      <c r="I769" s="284"/>
      <c r="J769" s="284"/>
      <c r="K769" s="284"/>
      <c r="L769" s="284"/>
      <c r="M769" s="284"/>
      <c r="N769" s="284"/>
      <c r="O769" s="284"/>
      <c r="P769" s="287"/>
      <c r="Q769" s="284"/>
      <c r="R769" s="262"/>
      <c r="S769" s="293"/>
      <c r="T769" s="293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4"/>
      <c r="F770" s="284"/>
      <c r="G770" s="284"/>
      <c r="H770" s="284"/>
      <c r="I770" s="284"/>
      <c r="J770" s="284"/>
      <c r="K770" s="284"/>
      <c r="L770" s="284"/>
      <c r="M770" s="284"/>
      <c r="N770" s="284"/>
      <c r="O770" s="284"/>
      <c r="P770" s="287"/>
      <c r="Q770" s="284"/>
      <c r="R770" s="262"/>
      <c r="S770" s="293"/>
      <c r="T770" s="293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4"/>
      <c r="F771" s="284"/>
      <c r="G771" s="284"/>
      <c r="H771" s="284"/>
      <c r="I771" s="284"/>
      <c r="J771" s="284"/>
      <c r="K771" s="284"/>
      <c r="L771" s="284"/>
      <c r="M771" s="284"/>
      <c r="N771" s="284"/>
      <c r="O771" s="284"/>
      <c r="P771" s="287"/>
      <c r="Q771" s="284"/>
      <c r="R771" s="262"/>
      <c r="S771" s="293"/>
      <c r="T771" s="293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4"/>
      <c r="F772" s="284"/>
      <c r="G772" s="284"/>
      <c r="H772" s="284"/>
      <c r="I772" s="284"/>
      <c r="J772" s="284"/>
      <c r="K772" s="284"/>
      <c r="L772" s="284"/>
      <c r="M772" s="284"/>
      <c r="N772" s="284"/>
      <c r="O772" s="284"/>
      <c r="P772" s="287"/>
      <c r="Q772" s="284"/>
      <c r="R772" s="262"/>
      <c r="S772" s="293"/>
      <c r="T772" s="293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4"/>
      <c r="F773" s="284"/>
      <c r="G773" s="284"/>
      <c r="H773" s="284"/>
      <c r="I773" s="284"/>
      <c r="J773" s="284"/>
      <c r="K773" s="284"/>
      <c r="L773" s="284"/>
      <c r="M773" s="284"/>
      <c r="N773" s="284"/>
      <c r="O773" s="284"/>
      <c r="P773" s="287"/>
      <c r="Q773" s="284"/>
      <c r="R773" s="262"/>
      <c r="S773" s="293"/>
      <c r="T773" s="293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4"/>
      <c r="F774" s="284"/>
      <c r="G774" s="284"/>
      <c r="H774" s="284"/>
      <c r="I774" s="284"/>
      <c r="J774" s="284"/>
      <c r="K774" s="284"/>
      <c r="L774" s="284"/>
      <c r="M774" s="284"/>
      <c r="N774" s="284"/>
      <c r="O774" s="284"/>
      <c r="P774" s="287"/>
      <c r="Q774" s="284"/>
      <c r="R774" s="262"/>
      <c r="S774" s="293"/>
      <c r="T774" s="293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4"/>
      <c r="F775" s="284"/>
      <c r="G775" s="284"/>
      <c r="H775" s="284"/>
      <c r="I775" s="284"/>
      <c r="J775" s="284"/>
      <c r="K775" s="284"/>
      <c r="L775" s="284"/>
      <c r="M775" s="284"/>
      <c r="N775" s="284"/>
      <c r="O775" s="284"/>
      <c r="P775" s="287"/>
      <c r="Q775" s="284"/>
      <c r="R775" s="262"/>
      <c r="S775" s="293"/>
      <c r="T775" s="293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4"/>
      <c r="F776" s="284"/>
      <c r="G776" s="284"/>
      <c r="H776" s="284"/>
      <c r="I776" s="284"/>
      <c r="J776" s="284"/>
      <c r="K776" s="284"/>
      <c r="L776" s="284"/>
      <c r="M776" s="284"/>
      <c r="N776" s="284"/>
      <c r="O776" s="284"/>
      <c r="P776" s="287"/>
      <c r="Q776" s="284"/>
      <c r="R776" s="262"/>
      <c r="S776" s="293"/>
      <c r="T776" s="293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4"/>
      <c r="F777" s="284"/>
      <c r="G777" s="284"/>
      <c r="H777" s="284"/>
      <c r="I777" s="284"/>
      <c r="J777" s="284"/>
      <c r="K777" s="284"/>
      <c r="L777" s="284"/>
      <c r="M777" s="284"/>
      <c r="N777" s="284"/>
      <c r="O777" s="284"/>
      <c r="P777" s="287"/>
      <c r="Q777" s="284"/>
      <c r="R777" s="262"/>
      <c r="S777" s="293"/>
      <c r="T777" s="293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4"/>
      <c r="F778" s="284"/>
      <c r="G778" s="284"/>
      <c r="H778" s="284"/>
      <c r="I778" s="284"/>
      <c r="J778" s="284"/>
      <c r="K778" s="284"/>
      <c r="L778" s="284"/>
      <c r="M778" s="284"/>
      <c r="N778" s="284"/>
      <c r="O778" s="284"/>
      <c r="P778" s="287"/>
      <c r="Q778" s="284"/>
      <c r="R778" s="262"/>
      <c r="S778" s="293"/>
      <c r="T778" s="293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4"/>
      <c r="F779" s="284"/>
      <c r="G779" s="284"/>
      <c r="H779" s="284"/>
      <c r="I779" s="284"/>
      <c r="J779" s="284"/>
      <c r="K779" s="284"/>
      <c r="L779" s="284"/>
      <c r="M779" s="284"/>
      <c r="N779" s="284"/>
      <c r="O779" s="284"/>
      <c r="P779" s="287"/>
      <c r="Q779" s="284"/>
      <c r="R779" s="262"/>
      <c r="S779" s="293"/>
      <c r="T779" s="293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4"/>
      <c r="F780" s="284"/>
      <c r="G780" s="284"/>
      <c r="H780" s="284"/>
      <c r="I780" s="284"/>
      <c r="J780" s="284"/>
      <c r="K780" s="284"/>
      <c r="L780" s="284"/>
      <c r="M780" s="284"/>
      <c r="N780" s="284"/>
      <c r="O780" s="284"/>
      <c r="P780" s="287"/>
      <c r="Q780" s="284"/>
      <c r="R780" s="262"/>
      <c r="S780" s="293"/>
      <c r="T780" s="293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4"/>
      <c r="F781" s="284"/>
      <c r="G781" s="284"/>
      <c r="H781" s="284"/>
      <c r="I781" s="284"/>
      <c r="J781" s="284"/>
      <c r="K781" s="284"/>
      <c r="L781" s="284"/>
      <c r="M781" s="284"/>
      <c r="N781" s="284"/>
      <c r="O781" s="284"/>
      <c r="P781" s="287"/>
      <c r="Q781" s="284"/>
      <c r="R781" s="262"/>
      <c r="S781" s="293"/>
      <c r="T781" s="293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4"/>
      <c r="F782" s="284"/>
      <c r="G782" s="284"/>
      <c r="H782" s="284"/>
      <c r="I782" s="284"/>
      <c r="J782" s="284"/>
      <c r="K782" s="284"/>
      <c r="L782" s="284"/>
      <c r="M782" s="284"/>
      <c r="N782" s="284"/>
      <c r="O782" s="284"/>
      <c r="P782" s="287"/>
      <c r="Q782" s="284"/>
      <c r="R782" s="262"/>
      <c r="S782" s="293"/>
      <c r="T782" s="293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4"/>
      <c r="F783" s="284"/>
      <c r="G783" s="284"/>
      <c r="H783" s="284"/>
      <c r="I783" s="284"/>
      <c r="J783" s="284"/>
      <c r="K783" s="284"/>
      <c r="L783" s="284"/>
      <c r="M783" s="284"/>
      <c r="N783" s="284"/>
      <c r="O783" s="284"/>
      <c r="P783" s="287"/>
      <c r="Q783" s="284"/>
      <c r="R783" s="262"/>
      <c r="S783" s="293"/>
      <c r="T783" s="293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4"/>
      <c r="F784" s="284"/>
      <c r="G784" s="284"/>
      <c r="H784" s="284"/>
      <c r="I784" s="284"/>
      <c r="J784" s="284"/>
      <c r="K784" s="284"/>
      <c r="L784" s="284"/>
      <c r="M784" s="284"/>
      <c r="N784" s="284"/>
      <c r="O784" s="284"/>
      <c r="P784" s="287"/>
      <c r="Q784" s="284"/>
      <c r="R784" s="262"/>
      <c r="S784" s="293"/>
      <c r="T784" s="293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4"/>
      <c r="F785" s="284"/>
      <c r="G785" s="284"/>
      <c r="H785" s="284"/>
      <c r="I785" s="284"/>
      <c r="J785" s="284"/>
      <c r="K785" s="284"/>
      <c r="L785" s="284"/>
      <c r="M785" s="284"/>
      <c r="N785" s="284"/>
      <c r="O785" s="284"/>
      <c r="P785" s="287"/>
      <c r="Q785" s="284"/>
      <c r="R785" s="262"/>
      <c r="S785" s="293"/>
      <c r="T785" s="293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4"/>
      <c r="F786" s="284"/>
      <c r="G786" s="284"/>
      <c r="H786" s="284"/>
      <c r="I786" s="284"/>
      <c r="J786" s="284"/>
      <c r="K786" s="284"/>
      <c r="L786" s="284"/>
      <c r="M786" s="284"/>
      <c r="N786" s="284"/>
      <c r="O786" s="284"/>
      <c r="P786" s="287"/>
      <c r="Q786" s="284"/>
      <c r="R786" s="262"/>
      <c r="S786" s="293"/>
      <c r="T786" s="293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4"/>
      <c r="F787" s="284"/>
      <c r="G787" s="284"/>
      <c r="H787" s="284"/>
      <c r="I787" s="284"/>
      <c r="J787" s="284"/>
      <c r="K787" s="284"/>
      <c r="L787" s="284"/>
      <c r="M787" s="284"/>
      <c r="N787" s="284"/>
      <c r="O787" s="284"/>
      <c r="P787" s="287"/>
      <c r="Q787" s="284"/>
      <c r="R787" s="262"/>
      <c r="S787" s="293"/>
      <c r="T787" s="293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4"/>
      <c r="F788" s="284"/>
      <c r="G788" s="284"/>
      <c r="H788" s="284"/>
      <c r="I788" s="284"/>
      <c r="J788" s="284"/>
      <c r="K788" s="284"/>
      <c r="L788" s="284"/>
      <c r="M788" s="284"/>
      <c r="N788" s="284"/>
      <c r="O788" s="284"/>
      <c r="P788" s="287"/>
      <c r="Q788" s="284"/>
      <c r="R788" s="262"/>
      <c r="S788" s="293"/>
      <c r="T788" s="293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4"/>
      <c r="F789" s="284"/>
      <c r="G789" s="284"/>
      <c r="H789" s="284"/>
      <c r="I789" s="284"/>
      <c r="J789" s="284"/>
      <c r="K789" s="284"/>
      <c r="L789" s="284"/>
      <c r="M789" s="284"/>
      <c r="N789" s="284"/>
      <c r="O789" s="284"/>
      <c r="P789" s="287"/>
      <c r="Q789" s="284"/>
      <c r="R789" s="262"/>
      <c r="S789" s="293"/>
      <c r="T789" s="293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4"/>
      <c r="F790" s="284"/>
      <c r="G790" s="284"/>
      <c r="H790" s="284"/>
      <c r="I790" s="284"/>
      <c r="J790" s="284"/>
      <c r="K790" s="284"/>
      <c r="L790" s="284"/>
      <c r="M790" s="284"/>
      <c r="N790" s="284"/>
      <c r="O790" s="284"/>
      <c r="P790" s="287"/>
      <c r="Q790" s="284"/>
      <c r="R790" s="262"/>
      <c r="S790" s="293"/>
      <c r="T790" s="293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4"/>
      <c r="F791" s="284"/>
      <c r="G791" s="284"/>
      <c r="H791" s="284"/>
      <c r="I791" s="284"/>
      <c r="J791" s="284"/>
      <c r="K791" s="284"/>
      <c r="L791" s="284"/>
      <c r="M791" s="284"/>
      <c r="N791" s="284"/>
      <c r="O791" s="284"/>
      <c r="P791" s="287"/>
      <c r="Q791" s="284"/>
      <c r="R791" s="262"/>
      <c r="S791" s="293"/>
      <c r="T791" s="293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4"/>
      <c r="F792" s="284"/>
      <c r="G792" s="284"/>
      <c r="H792" s="284"/>
      <c r="I792" s="284"/>
      <c r="J792" s="284"/>
      <c r="K792" s="284"/>
      <c r="L792" s="284"/>
      <c r="M792" s="284"/>
      <c r="N792" s="284"/>
      <c r="O792" s="284"/>
      <c r="P792" s="287"/>
      <c r="Q792" s="284"/>
      <c r="R792" s="262"/>
      <c r="S792" s="293"/>
      <c r="T792" s="293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4"/>
      <c r="F793" s="284"/>
      <c r="G793" s="284"/>
      <c r="H793" s="284"/>
      <c r="I793" s="284"/>
      <c r="J793" s="284"/>
      <c r="K793" s="284"/>
      <c r="L793" s="284"/>
      <c r="M793" s="284"/>
      <c r="N793" s="284"/>
      <c r="O793" s="284"/>
      <c r="P793" s="287"/>
      <c r="Q793" s="284"/>
      <c r="R793" s="262"/>
      <c r="S793" s="293"/>
      <c r="T793" s="293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4"/>
      <c r="F794" s="284"/>
      <c r="G794" s="284"/>
      <c r="H794" s="284"/>
      <c r="I794" s="284"/>
      <c r="J794" s="284"/>
      <c r="K794" s="284"/>
      <c r="L794" s="284"/>
      <c r="M794" s="284"/>
      <c r="N794" s="284"/>
      <c r="O794" s="284"/>
      <c r="P794" s="287"/>
      <c r="Q794" s="284"/>
      <c r="R794" s="262"/>
      <c r="S794" s="293"/>
      <c r="T794" s="293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4"/>
      <c r="F795" s="284"/>
      <c r="G795" s="284"/>
      <c r="H795" s="284"/>
      <c r="I795" s="284"/>
      <c r="J795" s="284"/>
      <c r="K795" s="284"/>
      <c r="L795" s="284"/>
      <c r="M795" s="284"/>
      <c r="N795" s="284"/>
      <c r="O795" s="284"/>
      <c r="P795" s="287"/>
      <c r="Q795" s="284"/>
      <c r="R795" s="262"/>
      <c r="S795" s="293"/>
      <c r="T795" s="293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4"/>
      <c r="F796" s="284"/>
      <c r="G796" s="284"/>
      <c r="H796" s="284"/>
      <c r="I796" s="284"/>
      <c r="J796" s="284"/>
      <c r="K796" s="284"/>
      <c r="L796" s="284"/>
      <c r="M796" s="284"/>
      <c r="N796" s="284"/>
      <c r="O796" s="284"/>
      <c r="P796" s="287"/>
      <c r="Q796" s="284"/>
      <c r="R796" s="262"/>
      <c r="S796" s="293"/>
      <c r="T796" s="293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4"/>
      <c r="F797" s="284"/>
      <c r="G797" s="284"/>
      <c r="H797" s="284"/>
      <c r="I797" s="284"/>
      <c r="J797" s="284"/>
      <c r="K797" s="284"/>
      <c r="L797" s="284"/>
      <c r="M797" s="284"/>
      <c r="N797" s="284"/>
      <c r="O797" s="284"/>
      <c r="P797" s="287"/>
      <c r="Q797" s="284"/>
      <c r="R797" s="262"/>
      <c r="S797" s="293"/>
      <c r="T797" s="293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4"/>
      <c r="F798" s="284"/>
      <c r="G798" s="284"/>
      <c r="H798" s="284"/>
      <c r="I798" s="284"/>
      <c r="J798" s="284"/>
      <c r="K798" s="284"/>
      <c r="L798" s="284"/>
      <c r="M798" s="284"/>
      <c r="N798" s="284"/>
      <c r="O798" s="284"/>
      <c r="P798" s="287"/>
      <c r="Q798" s="284"/>
      <c r="R798" s="262"/>
      <c r="S798" s="293"/>
      <c r="T798" s="293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4"/>
      <c r="F799" s="284"/>
      <c r="G799" s="284"/>
      <c r="H799" s="284"/>
      <c r="I799" s="284"/>
      <c r="J799" s="284"/>
      <c r="K799" s="284"/>
      <c r="L799" s="284"/>
      <c r="M799" s="284"/>
      <c r="N799" s="284"/>
      <c r="O799" s="284"/>
      <c r="P799" s="287"/>
      <c r="Q799" s="284"/>
      <c r="R799" s="262"/>
      <c r="S799" s="293"/>
      <c r="T799" s="293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4"/>
      <c r="F800" s="284"/>
      <c r="G800" s="284"/>
      <c r="H800" s="284"/>
      <c r="I800" s="284"/>
      <c r="J800" s="284"/>
      <c r="K800" s="284"/>
      <c r="L800" s="284"/>
      <c r="M800" s="284"/>
      <c r="N800" s="284"/>
      <c r="O800" s="284"/>
      <c r="P800" s="287"/>
      <c r="Q800" s="284"/>
      <c r="R800" s="262"/>
      <c r="S800" s="293"/>
      <c r="T800" s="293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4"/>
      <c r="F801" s="284"/>
      <c r="G801" s="284"/>
      <c r="H801" s="284"/>
      <c r="I801" s="284"/>
      <c r="J801" s="284"/>
      <c r="K801" s="284"/>
      <c r="L801" s="284"/>
      <c r="M801" s="284"/>
      <c r="N801" s="284"/>
      <c r="O801" s="284"/>
      <c r="P801" s="287"/>
      <c r="Q801" s="284"/>
      <c r="R801" s="262"/>
      <c r="S801" s="293"/>
      <c r="T801" s="293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4"/>
      <c r="F802" s="284"/>
      <c r="G802" s="284"/>
      <c r="H802" s="284"/>
      <c r="I802" s="284"/>
      <c r="J802" s="284"/>
      <c r="K802" s="284"/>
      <c r="L802" s="284"/>
      <c r="M802" s="284"/>
      <c r="N802" s="284"/>
      <c r="O802" s="284"/>
      <c r="P802" s="287"/>
      <c r="Q802" s="284"/>
      <c r="R802" s="262"/>
      <c r="S802" s="293"/>
      <c r="T802" s="293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4"/>
      <c r="F803" s="284"/>
      <c r="G803" s="284"/>
      <c r="H803" s="284"/>
      <c r="I803" s="284"/>
      <c r="J803" s="284"/>
      <c r="K803" s="284"/>
      <c r="L803" s="284"/>
      <c r="M803" s="284"/>
      <c r="N803" s="284"/>
      <c r="O803" s="284"/>
      <c r="P803" s="287"/>
      <c r="Q803" s="284"/>
      <c r="R803" s="262"/>
      <c r="S803" s="293"/>
      <c r="T803" s="293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4"/>
      <c r="F804" s="284"/>
      <c r="G804" s="284"/>
      <c r="H804" s="284"/>
      <c r="I804" s="284"/>
      <c r="J804" s="284"/>
      <c r="K804" s="284"/>
      <c r="L804" s="284"/>
      <c r="M804" s="284"/>
      <c r="N804" s="284"/>
      <c r="O804" s="284"/>
      <c r="P804" s="287"/>
      <c r="Q804" s="284"/>
      <c r="R804" s="262"/>
      <c r="S804" s="293"/>
      <c r="T804" s="293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4"/>
      <c r="F805" s="284"/>
      <c r="G805" s="284"/>
      <c r="H805" s="284"/>
      <c r="I805" s="284"/>
      <c r="J805" s="284"/>
      <c r="K805" s="284"/>
      <c r="L805" s="284"/>
      <c r="M805" s="284"/>
      <c r="N805" s="284"/>
      <c r="O805" s="284"/>
      <c r="P805" s="287"/>
      <c r="Q805" s="284"/>
      <c r="R805" s="262"/>
      <c r="S805" s="293"/>
      <c r="T805" s="293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4"/>
      <c r="F806" s="284"/>
      <c r="G806" s="284"/>
      <c r="H806" s="284"/>
      <c r="I806" s="284"/>
      <c r="J806" s="284"/>
      <c r="K806" s="284"/>
      <c r="L806" s="284"/>
      <c r="M806" s="284"/>
      <c r="N806" s="284"/>
      <c r="O806" s="284"/>
      <c r="P806" s="287"/>
      <c r="Q806" s="284"/>
      <c r="R806" s="262"/>
      <c r="S806" s="293"/>
      <c r="T806" s="293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4"/>
      <c r="F807" s="284"/>
      <c r="G807" s="284"/>
      <c r="H807" s="284"/>
      <c r="I807" s="284"/>
      <c r="J807" s="284"/>
      <c r="K807" s="284"/>
      <c r="L807" s="284"/>
      <c r="M807" s="284"/>
      <c r="N807" s="284"/>
      <c r="O807" s="284"/>
      <c r="P807" s="287"/>
      <c r="Q807" s="284"/>
      <c r="R807" s="262"/>
      <c r="S807" s="293"/>
      <c r="T807" s="293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4"/>
      <c r="F808" s="284"/>
      <c r="G808" s="284"/>
      <c r="H808" s="284"/>
      <c r="I808" s="284"/>
      <c r="J808" s="284"/>
      <c r="K808" s="284"/>
      <c r="L808" s="284"/>
      <c r="M808" s="284"/>
      <c r="N808" s="284"/>
      <c r="O808" s="284"/>
      <c r="P808" s="287"/>
      <c r="Q808" s="284"/>
      <c r="R808" s="262"/>
      <c r="S808" s="293"/>
      <c r="T808" s="293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4"/>
      <c r="F809" s="284"/>
      <c r="G809" s="284"/>
      <c r="H809" s="284"/>
      <c r="I809" s="284"/>
      <c r="J809" s="284"/>
      <c r="K809" s="284"/>
      <c r="L809" s="284"/>
      <c r="M809" s="284"/>
      <c r="N809" s="284"/>
      <c r="O809" s="284"/>
      <c r="P809" s="287"/>
      <c r="Q809" s="284"/>
      <c r="R809" s="262"/>
      <c r="S809" s="293"/>
      <c r="T809" s="293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4"/>
      <c r="F810" s="284"/>
      <c r="G810" s="284"/>
      <c r="H810" s="284"/>
      <c r="I810" s="284"/>
      <c r="J810" s="284"/>
      <c r="K810" s="284"/>
      <c r="L810" s="284"/>
      <c r="M810" s="284"/>
      <c r="N810" s="284"/>
      <c r="O810" s="284"/>
      <c r="P810" s="287"/>
      <c r="Q810" s="284"/>
      <c r="R810" s="262"/>
      <c r="S810" s="293"/>
      <c r="T810" s="293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4"/>
      <c r="F811" s="284"/>
      <c r="G811" s="284"/>
      <c r="H811" s="284"/>
      <c r="I811" s="284"/>
      <c r="J811" s="284"/>
      <c r="K811" s="284"/>
      <c r="L811" s="284"/>
      <c r="M811" s="284"/>
      <c r="N811" s="284"/>
      <c r="O811" s="284"/>
      <c r="P811" s="287"/>
      <c r="Q811" s="284"/>
      <c r="R811" s="262"/>
      <c r="S811" s="293"/>
      <c r="T811" s="293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4"/>
      <c r="F812" s="284"/>
      <c r="G812" s="284"/>
      <c r="H812" s="284"/>
      <c r="I812" s="284"/>
      <c r="J812" s="284"/>
      <c r="K812" s="284"/>
      <c r="L812" s="284"/>
      <c r="M812" s="284"/>
      <c r="N812" s="284"/>
      <c r="O812" s="284"/>
      <c r="P812" s="287"/>
      <c r="Q812" s="284"/>
      <c r="R812" s="262"/>
      <c r="S812" s="293"/>
      <c r="T812" s="293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4"/>
      <c r="F813" s="284"/>
      <c r="G813" s="284"/>
      <c r="H813" s="284"/>
      <c r="I813" s="284"/>
      <c r="J813" s="284"/>
      <c r="K813" s="284"/>
      <c r="L813" s="284"/>
      <c r="M813" s="284"/>
      <c r="N813" s="284"/>
      <c r="O813" s="284"/>
      <c r="P813" s="287"/>
      <c r="Q813" s="284"/>
      <c r="R813" s="262"/>
      <c r="S813" s="293"/>
      <c r="T813" s="293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4"/>
      <c r="F814" s="284"/>
      <c r="G814" s="284"/>
      <c r="H814" s="284"/>
      <c r="I814" s="284"/>
      <c r="J814" s="284"/>
      <c r="K814" s="284"/>
      <c r="L814" s="284"/>
      <c r="M814" s="284"/>
      <c r="N814" s="284"/>
      <c r="O814" s="284"/>
      <c r="P814" s="287"/>
      <c r="Q814" s="284"/>
      <c r="R814" s="262"/>
      <c r="S814" s="293"/>
      <c r="T814" s="293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4"/>
      <c r="F815" s="284"/>
      <c r="G815" s="284"/>
      <c r="H815" s="284"/>
      <c r="I815" s="284"/>
      <c r="J815" s="284"/>
      <c r="K815" s="284"/>
      <c r="L815" s="284"/>
      <c r="M815" s="284"/>
      <c r="N815" s="284"/>
      <c r="O815" s="284"/>
      <c r="P815" s="287"/>
      <c r="Q815" s="284"/>
      <c r="R815" s="262"/>
      <c r="S815" s="293"/>
      <c r="T815" s="293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4"/>
      <c r="F816" s="284"/>
      <c r="G816" s="284"/>
      <c r="H816" s="284"/>
      <c r="I816" s="284"/>
      <c r="J816" s="284"/>
      <c r="K816" s="284"/>
      <c r="L816" s="284"/>
      <c r="M816" s="284"/>
      <c r="N816" s="284"/>
      <c r="O816" s="284"/>
      <c r="P816" s="287"/>
      <c r="Q816" s="284"/>
      <c r="R816" s="262"/>
      <c r="S816" s="293"/>
      <c r="T816" s="293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4"/>
      <c r="F817" s="284"/>
      <c r="G817" s="284"/>
      <c r="H817" s="284"/>
      <c r="I817" s="284"/>
      <c r="J817" s="284"/>
      <c r="K817" s="284"/>
      <c r="L817" s="284"/>
      <c r="M817" s="284"/>
      <c r="N817" s="284"/>
      <c r="O817" s="284"/>
      <c r="P817" s="287"/>
      <c r="Q817" s="284"/>
      <c r="R817" s="262"/>
      <c r="S817" s="293"/>
      <c r="T817" s="293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4"/>
      <c r="F818" s="284"/>
      <c r="G818" s="284"/>
      <c r="H818" s="284"/>
      <c r="I818" s="284"/>
      <c r="J818" s="284"/>
      <c r="K818" s="284"/>
      <c r="L818" s="284"/>
      <c r="M818" s="284"/>
      <c r="N818" s="284"/>
      <c r="O818" s="284"/>
      <c r="P818" s="287"/>
      <c r="Q818" s="284"/>
      <c r="R818" s="262"/>
      <c r="S818" s="293"/>
      <c r="T818" s="293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4"/>
      <c r="F819" s="284"/>
      <c r="G819" s="284"/>
      <c r="H819" s="284"/>
      <c r="I819" s="284"/>
      <c r="J819" s="284"/>
      <c r="K819" s="284"/>
      <c r="L819" s="284"/>
      <c r="M819" s="284"/>
      <c r="N819" s="284"/>
      <c r="O819" s="284"/>
      <c r="P819" s="287"/>
      <c r="Q819" s="284"/>
      <c r="R819" s="262"/>
      <c r="S819" s="293"/>
      <c r="T819" s="293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4"/>
      <c r="F820" s="284"/>
      <c r="G820" s="284"/>
      <c r="H820" s="284"/>
      <c r="I820" s="284"/>
      <c r="J820" s="284"/>
      <c r="K820" s="284"/>
      <c r="L820" s="284"/>
      <c r="M820" s="284"/>
      <c r="N820" s="284"/>
      <c r="O820" s="284"/>
      <c r="P820" s="287"/>
      <c r="Q820" s="284"/>
      <c r="R820" s="262"/>
      <c r="S820" s="293"/>
      <c r="T820" s="293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4"/>
      <c r="F821" s="284"/>
      <c r="G821" s="284"/>
      <c r="H821" s="284"/>
      <c r="I821" s="284"/>
      <c r="J821" s="284"/>
      <c r="K821" s="284"/>
      <c r="L821" s="284"/>
      <c r="M821" s="284"/>
      <c r="N821" s="284"/>
      <c r="O821" s="284"/>
      <c r="P821" s="287"/>
      <c r="Q821" s="284"/>
      <c r="R821" s="262"/>
      <c r="S821" s="293"/>
      <c r="T821" s="293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4"/>
      <c r="F822" s="284"/>
      <c r="G822" s="284"/>
      <c r="H822" s="284"/>
      <c r="I822" s="284"/>
      <c r="J822" s="284"/>
      <c r="K822" s="284"/>
      <c r="L822" s="284"/>
      <c r="M822" s="284"/>
      <c r="N822" s="284"/>
      <c r="O822" s="284"/>
      <c r="P822" s="287"/>
      <c r="Q822" s="284"/>
      <c r="R822" s="262"/>
      <c r="S822" s="293"/>
      <c r="T822" s="293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4"/>
      <c r="F823" s="284"/>
      <c r="G823" s="284"/>
      <c r="H823" s="284"/>
      <c r="I823" s="284"/>
      <c r="J823" s="284"/>
      <c r="K823" s="284"/>
      <c r="L823" s="284"/>
      <c r="M823" s="284"/>
      <c r="N823" s="284"/>
      <c r="O823" s="284"/>
      <c r="P823" s="287"/>
      <c r="Q823" s="284"/>
      <c r="R823" s="262"/>
      <c r="S823" s="293"/>
      <c r="T823" s="293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4"/>
      <c r="F824" s="284"/>
      <c r="G824" s="284"/>
      <c r="H824" s="284"/>
      <c r="I824" s="284"/>
      <c r="J824" s="284"/>
      <c r="K824" s="284"/>
      <c r="L824" s="284"/>
      <c r="M824" s="284"/>
      <c r="N824" s="284"/>
      <c r="O824" s="284"/>
      <c r="P824" s="287"/>
      <c r="Q824" s="284"/>
      <c r="R824" s="262"/>
      <c r="S824" s="293"/>
      <c r="T824" s="293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4"/>
      <c r="F825" s="284"/>
      <c r="G825" s="284"/>
      <c r="H825" s="284"/>
      <c r="I825" s="284"/>
      <c r="J825" s="284"/>
      <c r="K825" s="284"/>
      <c r="L825" s="284"/>
      <c r="M825" s="284"/>
      <c r="N825" s="284"/>
      <c r="O825" s="284"/>
      <c r="P825" s="287"/>
      <c r="Q825" s="284"/>
      <c r="R825" s="262"/>
      <c r="S825" s="293"/>
      <c r="T825" s="293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4"/>
      <c r="F826" s="284"/>
      <c r="G826" s="284"/>
      <c r="H826" s="284"/>
      <c r="I826" s="284"/>
      <c r="J826" s="284"/>
      <c r="K826" s="284"/>
      <c r="L826" s="284"/>
      <c r="M826" s="284"/>
      <c r="N826" s="284"/>
      <c r="O826" s="284"/>
      <c r="P826" s="287"/>
      <c r="Q826" s="284"/>
      <c r="R826" s="262"/>
      <c r="S826" s="293"/>
      <c r="T826" s="293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4"/>
      <c r="F827" s="284"/>
      <c r="G827" s="284"/>
      <c r="H827" s="284"/>
      <c r="I827" s="284"/>
      <c r="J827" s="284"/>
      <c r="K827" s="284"/>
      <c r="L827" s="284"/>
      <c r="M827" s="284"/>
      <c r="N827" s="284"/>
      <c r="O827" s="284"/>
      <c r="P827" s="287"/>
      <c r="Q827" s="284"/>
      <c r="R827" s="262"/>
      <c r="S827" s="293"/>
      <c r="T827" s="293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4"/>
      <c r="F828" s="284"/>
      <c r="G828" s="284"/>
      <c r="H828" s="284"/>
      <c r="I828" s="284"/>
      <c r="J828" s="284"/>
      <c r="K828" s="284"/>
      <c r="L828" s="284"/>
      <c r="M828" s="284"/>
      <c r="N828" s="284"/>
      <c r="O828" s="284"/>
      <c r="P828" s="287"/>
      <c r="Q828" s="284"/>
      <c r="R828" s="262"/>
      <c r="S828" s="293"/>
      <c r="T828" s="293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4"/>
      <c r="F829" s="284"/>
      <c r="G829" s="284"/>
      <c r="H829" s="284"/>
      <c r="I829" s="284"/>
      <c r="J829" s="284"/>
      <c r="K829" s="284"/>
      <c r="L829" s="284"/>
      <c r="M829" s="284"/>
      <c r="N829" s="284"/>
      <c r="O829" s="284"/>
      <c r="P829" s="287"/>
      <c r="Q829" s="284"/>
      <c r="R829" s="262"/>
      <c r="S829" s="293"/>
      <c r="T829" s="293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4"/>
      <c r="F830" s="284"/>
      <c r="G830" s="284"/>
      <c r="H830" s="284"/>
      <c r="I830" s="284"/>
      <c r="J830" s="284"/>
      <c r="K830" s="284"/>
      <c r="L830" s="284"/>
      <c r="M830" s="284"/>
      <c r="N830" s="284"/>
      <c r="O830" s="284"/>
      <c r="P830" s="287"/>
      <c r="Q830" s="284"/>
      <c r="R830" s="262"/>
      <c r="S830" s="293"/>
      <c r="T830" s="293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4"/>
      <c r="F831" s="284"/>
      <c r="G831" s="284"/>
      <c r="H831" s="284"/>
      <c r="I831" s="284"/>
      <c r="J831" s="284"/>
      <c r="K831" s="284"/>
      <c r="L831" s="284"/>
      <c r="M831" s="284"/>
      <c r="N831" s="284"/>
      <c r="O831" s="284"/>
      <c r="P831" s="287"/>
      <c r="Q831" s="284"/>
      <c r="R831" s="262"/>
      <c r="S831" s="293"/>
      <c r="T831" s="293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4"/>
      <c r="F832" s="284"/>
      <c r="G832" s="284"/>
      <c r="H832" s="284"/>
      <c r="I832" s="284"/>
      <c r="J832" s="284"/>
      <c r="K832" s="284"/>
      <c r="L832" s="284"/>
      <c r="M832" s="284"/>
      <c r="N832" s="284"/>
      <c r="O832" s="284"/>
      <c r="P832" s="287"/>
      <c r="Q832" s="284"/>
      <c r="R832" s="262"/>
      <c r="S832" s="293"/>
      <c r="T832" s="293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4"/>
      <c r="F833" s="284"/>
      <c r="G833" s="284"/>
      <c r="H833" s="284"/>
      <c r="I833" s="284"/>
      <c r="J833" s="284"/>
      <c r="K833" s="284"/>
      <c r="L833" s="284"/>
      <c r="M833" s="284"/>
      <c r="N833" s="284"/>
      <c r="O833" s="284"/>
      <c r="P833" s="287"/>
      <c r="Q833" s="284"/>
      <c r="R833" s="262"/>
      <c r="S833" s="293"/>
      <c r="T833" s="293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4"/>
      <c r="F834" s="284"/>
      <c r="G834" s="284"/>
      <c r="H834" s="284"/>
      <c r="I834" s="284"/>
      <c r="J834" s="284"/>
      <c r="K834" s="284"/>
      <c r="L834" s="284"/>
      <c r="M834" s="284"/>
      <c r="N834" s="284"/>
      <c r="O834" s="284"/>
      <c r="P834" s="287"/>
      <c r="Q834" s="284"/>
      <c r="R834" s="262"/>
      <c r="S834" s="293"/>
      <c r="T834" s="293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4"/>
      <c r="F835" s="284"/>
      <c r="G835" s="284"/>
      <c r="H835" s="284"/>
      <c r="I835" s="284"/>
      <c r="J835" s="284"/>
      <c r="K835" s="284"/>
      <c r="L835" s="284"/>
      <c r="M835" s="284"/>
      <c r="N835" s="284"/>
      <c r="O835" s="284"/>
      <c r="P835" s="287"/>
      <c r="Q835" s="284"/>
      <c r="R835" s="262"/>
      <c r="S835" s="293"/>
      <c r="T835" s="293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4"/>
      <c r="F836" s="284"/>
      <c r="G836" s="284"/>
      <c r="H836" s="284"/>
      <c r="I836" s="284"/>
      <c r="J836" s="284"/>
      <c r="K836" s="284"/>
      <c r="L836" s="284"/>
      <c r="M836" s="284"/>
      <c r="N836" s="284"/>
      <c r="O836" s="284"/>
      <c r="P836" s="287"/>
      <c r="Q836" s="284"/>
      <c r="R836" s="262"/>
      <c r="S836" s="293"/>
      <c r="T836" s="293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4"/>
      <c r="F837" s="284"/>
      <c r="G837" s="284"/>
      <c r="H837" s="284"/>
      <c r="I837" s="284"/>
      <c r="J837" s="284"/>
      <c r="K837" s="284"/>
      <c r="L837" s="284"/>
      <c r="M837" s="284"/>
      <c r="N837" s="284"/>
      <c r="O837" s="284"/>
      <c r="P837" s="287"/>
      <c r="Q837" s="284"/>
      <c r="R837" s="262"/>
      <c r="S837" s="293"/>
      <c r="T837" s="293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4"/>
      <c r="F838" s="284"/>
      <c r="G838" s="284"/>
      <c r="H838" s="284"/>
      <c r="I838" s="284"/>
      <c r="J838" s="284"/>
      <c r="K838" s="284"/>
      <c r="L838" s="284"/>
      <c r="M838" s="284"/>
      <c r="N838" s="284"/>
      <c r="O838" s="284"/>
      <c r="P838" s="287"/>
      <c r="Q838" s="284"/>
      <c r="R838" s="262"/>
      <c r="S838" s="293"/>
      <c r="T838" s="293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4"/>
      <c r="F839" s="284"/>
      <c r="G839" s="284"/>
      <c r="H839" s="284"/>
      <c r="I839" s="284"/>
      <c r="J839" s="284"/>
      <c r="K839" s="284"/>
      <c r="L839" s="284"/>
      <c r="M839" s="284"/>
      <c r="N839" s="284"/>
      <c r="O839" s="284"/>
      <c r="P839" s="287"/>
      <c r="Q839" s="284"/>
      <c r="R839" s="262"/>
      <c r="S839" s="293"/>
      <c r="T839" s="293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4"/>
      <c r="F840" s="284"/>
      <c r="G840" s="284"/>
      <c r="H840" s="284"/>
      <c r="I840" s="284"/>
      <c r="J840" s="284"/>
      <c r="K840" s="284"/>
      <c r="L840" s="284"/>
      <c r="M840" s="284"/>
      <c r="N840" s="284"/>
      <c r="O840" s="284"/>
      <c r="P840" s="287"/>
      <c r="Q840" s="284"/>
      <c r="R840" s="262"/>
      <c r="S840" s="293"/>
      <c r="T840" s="293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4"/>
      <c r="F841" s="284"/>
      <c r="G841" s="284"/>
      <c r="H841" s="284"/>
      <c r="I841" s="284"/>
      <c r="J841" s="284"/>
      <c r="K841" s="284"/>
      <c r="L841" s="284"/>
      <c r="M841" s="284"/>
      <c r="N841" s="284"/>
      <c r="O841" s="284"/>
      <c r="P841" s="287"/>
      <c r="Q841" s="284"/>
      <c r="R841" s="262"/>
      <c r="S841" s="293"/>
      <c r="T841" s="293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4"/>
      <c r="F842" s="284"/>
      <c r="G842" s="284"/>
      <c r="H842" s="284"/>
      <c r="I842" s="284"/>
      <c r="J842" s="284"/>
      <c r="K842" s="284"/>
      <c r="L842" s="284"/>
      <c r="M842" s="284"/>
      <c r="N842" s="284"/>
      <c r="O842" s="284"/>
      <c r="P842" s="287"/>
      <c r="Q842" s="284"/>
      <c r="R842" s="262"/>
      <c r="S842" s="293"/>
      <c r="T842" s="293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4"/>
      <c r="F843" s="284"/>
      <c r="G843" s="284"/>
      <c r="H843" s="284"/>
      <c r="I843" s="284"/>
      <c r="J843" s="284"/>
      <c r="K843" s="284"/>
      <c r="L843" s="284"/>
      <c r="M843" s="284"/>
      <c r="N843" s="284"/>
      <c r="O843" s="284"/>
      <c r="P843" s="287"/>
      <c r="Q843" s="284"/>
      <c r="R843" s="262"/>
      <c r="S843" s="293"/>
      <c r="T843" s="293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4"/>
      <c r="F844" s="284"/>
      <c r="G844" s="284"/>
      <c r="H844" s="284"/>
      <c r="I844" s="284"/>
      <c r="J844" s="284"/>
      <c r="K844" s="284"/>
      <c r="L844" s="284"/>
      <c r="M844" s="284"/>
      <c r="N844" s="284"/>
      <c r="O844" s="284"/>
      <c r="P844" s="287"/>
      <c r="Q844" s="284"/>
      <c r="R844" s="262"/>
      <c r="S844" s="293"/>
      <c r="T844" s="293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4"/>
      <c r="F845" s="284"/>
      <c r="G845" s="284"/>
      <c r="H845" s="284"/>
      <c r="I845" s="284"/>
      <c r="J845" s="284"/>
      <c r="K845" s="284"/>
      <c r="L845" s="284"/>
      <c r="M845" s="284"/>
      <c r="N845" s="284"/>
      <c r="O845" s="284"/>
      <c r="P845" s="287"/>
      <c r="Q845" s="284"/>
      <c r="R845" s="262"/>
      <c r="S845" s="293"/>
      <c r="T845" s="293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4"/>
      <c r="F846" s="284"/>
      <c r="G846" s="284"/>
      <c r="H846" s="284"/>
      <c r="I846" s="284"/>
      <c r="J846" s="284"/>
      <c r="K846" s="284"/>
      <c r="L846" s="284"/>
      <c r="M846" s="284"/>
      <c r="N846" s="284"/>
      <c r="O846" s="284"/>
      <c r="P846" s="287"/>
      <c r="Q846" s="284"/>
      <c r="R846" s="262"/>
      <c r="S846" s="293"/>
      <c r="T846" s="293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4"/>
      <c r="F847" s="284"/>
      <c r="G847" s="284"/>
      <c r="H847" s="284"/>
      <c r="I847" s="284"/>
      <c r="J847" s="284"/>
      <c r="K847" s="284"/>
      <c r="L847" s="284"/>
      <c r="M847" s="284"/>
      <c r="N847" s="284"/>
      <c r="O847" s="284"/>
      <c r="P847" s="287"/>
      <c r="Q847" s="284"/>
      <c r="R847" s="262"/>
      <c r="S847" s="293"/>
      <c r="T847" s="293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4"/>
      <c r="F848" s="284"/>
      <c r="G848" s="284"/>
      <c r="H848" s="284"/>
      <c r="I848" s="284"/>
      <c r="J848" s="284"/>
      <c r="K848" s="284"/>
      <c r="L848" s="284"/>
      <c r="M848" s="284"/>
      <c r="N848" s="284"/>
      <c r="O848" s="284"/>
      <c r="P848" s="287"/>
      <c r="Q848" s="284"/>
      <c r="R848" s="262"/>
      <c r="S848" s="293"/>
      <c r="T848" s="293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4"/>
      <c r="F849" s="284"/>
      <c r="G849" s="284"/>
      <c r="H849" s="284"/>
      <c r="I849" s="284"/>
      <c r="J849" s="284"/>
      <c r="K849" s="284"/>
      <c r="L849" s="284"/>
      <c r="M849" s="284"/>
      <c r="N849" s="284"/>
      <c r="O849" s="284"/>
      <c r="P849" s="287"/>
      <c r="Q849" s="284"/>
      <c r="R849" s="262"/>
      <c r="S849" s="293"/>
      <c r="T849" s="293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4"/>
      <c r="F850" s="284"/>
      <c r="G850" s="284"/>
      <c r="H850" s="284"/>
      <c r="I850" s="284"/>
      <c r="J850" s="284"/>
      <c r="K850" s="284"/>
      <c r="L850" s="284"/>
      <c r="M850" s="284"/>
      <c r="N850" s="284"/>
      <c r="O850" s="284"/>
      <c r="P850" s="287"/>
      <c r="Q850" s="284"/>
      <c r="R850" s="262"/>
      <c r="S850" s="293"/>
      <c r="T850" s="293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4"/>
      <c r="F851" s="284"/>
      <c r="G851" s="284"/>
      <c r="H851" s="284"/>
      <c r="I851" s="284"/>
      <c r="J851" s="284"/>
      <c r="K851" s="284"/>
      <c r="L851" s="284"/>
      <c r="M851" s="284"/>
      <c r="N851" s="284"/>
      <c r="O851" s="284"/>
      <c r="P851" s="287"/>
      <c r="Q851" s="284"/>
      <c r="R851" s="262"/>
      <c r="S851" s="293"/>
      <c r="T851" s="293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4"/>
      <c r="F852" s="284"/>
      <c r="G852" s="284"/>
      <c r="H852" s="284"/>
      <c r="I852" s="284"/>
      <c r="J852" s="284"/>
      <c r="K852" s="284"/>
      <c r="L852" s="284"/>
      <c r="M852" s="284"/>
      <c r="N852" s="284"/>
      <c r="O852" s="284"/>
      <c r="P852" s="287"/>
      <c r="Q852" s="284"/>
      <c r="R852" s="262"/>
      <c r="S852" s="293"/>
      <c r="T852" s="293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4"/>
      <c r="F853" s="284"/>
      <c r="G853" s="284"/>
      <c r="H853" s="284"/>
      <c r="I853" s="284"/>
      <c r="J853" s="284"/>
      <c r="K853" s="284"/>
      <c r="L853" s="284"/>
      <c r="M853" s="284"/>
      <c r="N853" s="284"/>
      <c r="O853" s="284"/>
      <c r="P853" s="287"/>
      <c r="Q853" s="284"/>
      <c r="R853" s="262"/>
      <c r="S853" s="293"/>
      <c r="T853" s="293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4"/>
      <c r="F854" s="284"/>
      <c r="G854" s="284"/>
      <c r="H854" s="284"/>
      <c r="I854" s="284"/>
      <c r="J854" s="284"/>
      <c r="K854" s="284"/>
      <c r="L854" s="284"/>
      <c r="M854" s="284"/>
      <c r="N854" s="284"/>
      <c r="O854" s="284"/>
      <c r="P854" s="287"/>
      <c r="Q854" s="284"/>
      <c r="R854" s="262"/>
      <c r="S854" s="293"/>
      <c r="T854" s="293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4"/>
      <c r="F855" s="284"/>
      <c r="G855" s="284"/>
      <c r="H855" s="284"/>
      <c r="I855" s="284"/>
      <c r="J855" s="284"/>
      <c r="K855" s="284"/>
      <c r="L855" s="284"/>
      <c r="M855" s="284"/>
      <c r="N855" s="284"/>
      <c r="O855" s="284"/>
      <c r="P855" s="287"/>
      <c r="Q855" s="284"/>
      <c r="R855" s="262"/>
      <c r="S855" s="293"/>
      <c r="T855" s="293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4"/>
      <c r="F856" s="284"/>
      <c r="G856" s="284"/>
      <c r="H856" s="284"/>
      <c r="I856" s="284"/>
      <c r="J856" s="284"/>
      <c r="K856" s="284"/>
      <c r="L856" s="284"/>
      <c r="M856" s="284"/>
      <c r="N856" s="284"/>
      <c r="O856" s="284"/>
      <c r="P856" s="287"/>
      <c r="Q856" s="284"/>
      <c r="R856" s="262"/>
      <c r="S856" s="293"/>
      <c r="T856" s="293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4"/>
      <c r="F857" s="284"/>
      <c r="G857" s="284"/>
      <c r="H857" s="284"/>
      <c r="I857" s="284"/>
      <c r="J857" s="284"/>
      <c r="K857" s="284"/>
      <c r="L857" s="284"/>
      <c r="M857" s="284"/>
      <c r="N857" s="284"/>
      <c r="O857" s="284"/>
      <c r="P857" s="287"/>
      <c r="Q857" s="284"/>
      <c r="R857" s="262"/>
      <c r="S857" s="293"/>
      <c r="T857" s="293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4"/>
      <c r="F858" s="284"/>
      <c r="G858" s="284"/>
      <c r="H858" s="284"/>
      <c r="I858" s="284"/>
      <c r="J858" s="284"/>
      <c r="K858" s="284"/>
      <c r="L858" s="284"/>
      <c r="M858" s="284"/>
      <c r="N858" s="284"/>
      <c r="O858" s="284"/>
      <c r="P858" s="287"/>
      <c r="Q858" s="284"/>
      <c r="R858" s="262"/>
      <c r="S858" s="293"/>
      <c r="T858" s="293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4"/>
      <c r="F859" s="284"/>
      <c r="G859" s="284"/>
      <c r="H859" s="284"/>
      <c r="I859" s="284"/>
      <c r="J859" s="284"/>
      <c r="K859" s="284"/>
      <c r="L859" s="284"/>
      <c r="M859" s="284"/>
      <c r="N859" s="284"/>
      <c r="O859" s="284"/>
      <c r="P859" s="287"/>
      <c r="Q859" s="284"/>
      <c r="R859" s="262"/>
      <c r="S859" s="293"/>
      <c r="T859" s="293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4"/>
      <c r="F860" s="284"/>
      <c r="G860" s="284"/>
      <c r="H860" s="284"/>
      <c r="I860" s="284"/>
      <c r="J860" s="284"/>
      <c r="K860" s="284"/>
      <c r="L860" s="284"/>
      <c r="M860" s="284"/>
      <c r="N860" s="284"/>
      <c r="O860" s="284"/>
      <c r="P860" s="287"/>
      <c r="Q860" s="284"/>
      <c r="R860" s="262"/>
      <c r="S860" s="293"/>
      <c r="T860" s="293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4"/>
      <c r="F861" s="284"/>
      <c r="G861" s="284"/>
      <c r="H861" s="284"/>
      <c r="I861" s="284"/>
      <c r="J861" s="284"/>
      <c r="K861" s="284"/>
      <c r="L861" s="284"/>
      <c r="M861" s="284"/>
      <c r="N861" s="284"/>
      <c r="O861" s="284"/>
      <c r="P861" s="287"/>
      <c r="Q861" s="284"/>
      <c r="R861" s="262"/>
      <c r="S861" s="293"/>
      <c r="T861" s="293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4"/>
      <c r="F862" s="284"/>
      <c r="G862" s="284"/>
      <c r="H862" s="284"/>
      <c r="I862" s="284"/>
      <c r="J862" s="284"/>
      <c r="K862" s="284"/>
      <c r="L862" s="284"/>
      <c r="M862" s="284"/>
      <c r="N862" s="284"/>
      <c r="O862" s="284"/>
      <c r="P862" s="287"/>
      <c r="Q862" s="284"/>
      <c r="R862" s="262"/>
      <c r="S862" s="293"/>
      <c r="T862" s="293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4"/>
      <c r="F863" s="284"/>
      <c r="G863" s="284"/>
      <c r="H863" s="284"/>
      <c r="I863" s="284"/>
      <c r="J863" s="284"/>
      <c r="K863" s="284"/>
      <c r="L863" s="284"/>
      <c r="M863" s="284"/>
      <c r="N863" s="284"/>
      <c r="O863" s="284"/>
      <c r="P863" s="287"/>
      <c r="Q863" s="284"/>
      <c r="R863" s="262"/>
      <c r="S863" s="293"/>
      <c r="T863" s="293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4"/>
      <c r="F864" s="284"/>
      <c r="G864" s="284"/>
      <c r="H864" s="284"/>
      <c r="I864" s="284"/>
      <c r="J864" s="284"/>
      <c r="K864" s="284"/>
      <c r="L864" s="284"/>
      <c r="M864" s="284"/>
      <c r="N864" s="284"/>
      <c r="O864" s="284"/>
      <c r="P864" s="287"/>
      <c r="Q864" s="284"/>
      <c r="R864" s="262"/>
      <c r="S864" s="293"/>
      <c r="T864" s="293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4"/>
      <c r="F865" s="284"/>
      <c r="G865" s="284"/>
      <c r="H865" s="284"/>
      <c r="I865" s="284"/>
      <c r="J865" s="284"/>
      <c r="K865" s="284"/>
      <c r="L865" s="284"/>
      <c r="M865" s="284"/>
      <c r="N865" s="284"/>
      <c r="O865" s="284"/>
      <c r="P865" s="287"/>
      <c r="Q865" s="284"/>
      <c r="R865" s="262"/>
      <c r="S865" s="293"/>
      <c r="T865" s="293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4"/>
      <c r="F866" s="284"/>
      <c r="G866" s="284"/>
      <c r="H866" s="284"/>
      <c r="I866" s="284"/>
      <c r="J866" s="284"/>
      <c r="K866" s="284"/>
      <c r="L866" s="284"/>
      <c r="M866" s="284"/>
      <c r="N866" s="284"/>
      <c r="O866" s="284"/>
      <c r="P866" s="287"/>
      <c r="Q866" s="284"/>
      <c r="R866" s="262"/>
      <c r="S866" s="293"/>
      <c r="T866" s="293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4"/>
      <c r="F867" s="284"/>
      <c r="G867" s="284"/>
      <c r="H867" s="284"/>
      <c r="I867" s="284"/>
      <c r="J867" s="284"/>
      <c r="K867" s="284"/>
      <c r="L867" s="284"/>
      <c r="M867" s="284"/>
      <c r="N867" s="284"/>
      <c r="O867" s="284"/>
      <c r="P867" s="287"/>
      <c r="Q867" s="284"/>
      <c r="R867" s="262"/>
      <c r="S867" s="293"/>
      <c r="T867" s="293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4"/>
      <c r="F868" s="284"/>
      <c r="G868" s="284"/>
      <c r="H868" s="284"/>
      <c r="I868" s="284"/>
      <c r="J868" s="284"/>
      <c r="K868" s="284"/>
      <c r="L868" s="284"/>
      <c r="M868" s="284"/>
      <c r="N868" s="284"/>
      <c r="O868" s="284"/>
      <c r="P868" s="287"/>
      <c r="Q868" s="284"/>
      <c r="R868" s="262"/>
      <c r="S868" s="293"/>
      <c r="T868" s="293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4"/>
      <c r="F869" s="284"/>
      <c r="G869" s="284"/>
      <c r="H869" s="284"/>
      <c r="I869" s="284"/>
      <c r="J869" s="284"/>
      <c r="K869" s="284"/>
      <c r="L869" s="284"/>
      <c r="M869" s="284"/>
      <c r="N869" s="284"/>
      <c r="O869" s="284"/>
      <c r="P869" s="287"/>
      <c r="Q869" s="284"/>
      <c r="R869" s="262"/>
      <c r="S869" s="293"/>
      <c r="T869" s="293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4"/>
      <c r="F870" s="284"/>
      <c r="G870" s="284"/>
      <c r="H870" s="284"/>
      <c r="I870" s="284"/>
      <c r="J870" s="284"/>
      <c r="K870" s="284"/>
      <c r="L870" s="284"/>
      <c r="M870" s="284"/>
      <c r="N870" s="284"/>
      <c r="O870" s="284"/>
      <c r="P870" s="287"/>
      <c r="Q870" s="284"/>
      <c r="R870" s="262"/>
      <c r="S870" s="293"/>
      <c r="T870" s="293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4"/>
      <c r="F871" s="284"/>
      <c r="G871" s="284"/>
      <c r="H871" s="284"/>
      <c r="I871" s="284"/>
      <c r="J871" s="284"/>
      <c r="K871" s="284"/>
      <c r="L871" s="284"/>
      <c r="M871" s="284"/>
      <c r="N871" s="284"/>
      <c r="O871" s="284"/>
      <c r="P871" s="287"/>
      <c r="Q871" s="284"/>
      <c r="R871" s="262"/>
      <c r="S871" s="293"/>
      <c r="T871" s="293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4"/>
      <c r="F872" s="284"/>
      <c r="G872" s="284"/>
      <c r="H872" s="284"/>
      <c r="I872" s="284"/>
      <c r="J872" s="284"/>
      <c r="K872" s="284"/>
      <c r="L872" s="284"/>
      <c r="M872" s="284"/>
      <c r="N872" s="284"/>
      <c r="O872" s="284"/>
      <c r="P872" s="287"/>
      <c r="Q872" s="284"/>
      <c r="R872" s="262"/>
      <c r="S872" s="293"/>
      <c r="T872" s="293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4"/>
      <c r="F873" s="284"/>
      <c r="G873" s="284"/>
      <c r="H873" s="284"/>
      <c r="I873" s="284"/>
      <c r="J873" s="284"/>
      <c r="K873" s="284"/>
      <c r="L873" s="284"/>
      <c r="M873" s="284"/>
      <c r="N873" s="284"/>
      <c r="O873" s="284"/>
      <c r="P873" s="287"/>
      <c r="Q873" s="284"/>
      <c r="R873" s="262"/>
      <c r="S873" s="293"/>
      <c r="T873" s="293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4"/>
      <c r="F874" s="284"/>
      <c r="G874" s="284"/>
      <c r="H874" s="284"/>
      <c r="I874" s="284"/>
      <c r="J874" s="284"/>
      <c r="K874" s="284"/>
      <c r="L874" s="284"/>
      <c r="M874" s="284"/>
      <c r="N874" s="284"/>
      <c r="O874" s="284"/>
      <c r="P874" s="287"/>
      <c r="Q874" s="284"/>
      <c r="R874" s="262"/>
      <c r="S874" s="293"/>
      <c r="T874" s="293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4"/>
      <c r="F875" s="284"/>
      <c r="G875" s="284"/>
      <c r="H875" s="284"/>
      <c r="I875" s="284"/>
      <c r="J875" s="284"/>
      <c r="K875" s="284"/>
      <c r="L875" s="284"/>
      <c r="M875" s="284"/>
      <c r="N875" s="284"/>
      <c r="O875" s="284"/>
      <c r="P875" s="287"/>
      <c r="Q875" s="284"/>
      <c r="R875" s="262"/>
      <c r="S875" s="293"/>
      <c r="T875" s="293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4"/>
      <c r="F876" s="284"/>
      <c r="G876" s="284"/>
      <c r="H876" s="284"/>
      <c r="I876" s="284"/>
      <c r="J876" s="284"/>
      <c r="K876" s="284"/>
      <c r="L876" s="284"/>
      <c r="M876" s="284"/>
      <c r="N876" s="284"/>
      <c r="O876" s="284"/>
      <c r="P876" s="287"/>
      <c r="Q876" s="284"/>
      <c r="R876" s="262"/>
      <c r="S876" s="293"/>
      <c r="T876" s="293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4"/>
      <c r="F877" s="284"/>
      <c r="G877" s="284"/>
      <c r="H877" s="284"/>
      <c r="I877" s="284"/>
      <c r="J877" s="284"/>
      <c r="K877" s="284"/>
      <c r="L877" s="284"/>
      <c r="M877" s="284"/>
      <c r="N877" s="284"/>
      <c r="O877" s="284"/>
      <c r="P877" s="287"/>
      <c r="Q877" s="284"/>
      <c r="R877" s="262"/>
      <c r="S877" s="293"/>
      <c r="T877" s="293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4"/>
      <c r="F878" s="284"/>
      <c r="G878" s="284"/>
      <c r="H878" s="284"/>
      <c r="I878" s="284"/>
      <c r="J878" s="284"/>
      <c r="K878" s="284"/>
      <c r="L878" s="284"/>
      <c r="M878" s="284"/>
      <c r="N878" s="284"/>
      <c r="O878" s="284"/>
      <c r="P878" s="287"/>
      <c r="Q878" s="284"/>
      <c r="R878" s="262"/>
      <c r="S878" s="293"/>
      <c r="T878" s="293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4"/>
      <c r="F879" s="284"/>
      <c r="G879" s="284"/>
      <c r="H879" s="284"/>
      <c r="I879" s="284"/>
      <c r="J879" s="284"/>
      <c r="K879" s="284"/>
      <c r="L879" s="284"/>
      <c r="M879" s="284"/>
      <c r="N879" s="284"/>
      <c r="O879" s="284"/>
      <c r="P879" s="287"/>
      <c r="Q879" s="284"/>
      <c r="R879" s="262"/>
      <c r="S879" s="293"/>
      <c r="T879" s="293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4"/>
      <c r="F880" s="284"/>
      <c r="G880" s="284"/>
      <c r="H880" s="284"/>
      <c r="I880" s="284"/>
      <c r="J880" s="284"/>
      <c r="K880" s="284"/>
      <c r="L880" s="284"/>
      <c r="M880" s="284"/>
      <c r="N880" s="284"/>
      <c r="O880" s="284"/>
      <c r="P880" s="287"/>
      <c r="Q880" s="284"/>
      <c r="R880" s="262"/>
      <c r="S880" s="293"/>
      <c r="T880" s="293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4"/>
      <c r="F881" s="284"/>
      <c r="G881" s="284"/>
      <c r="H881" s="284"/>
      <c r="I881" s="284"/>
      <c r="J881" s="284"/>
      <c r="K881" s="284"/>
      <c r="L881" s="284"/>
      <c r="M881" s="284"/>
      <c r="N881" s="284"/>
      <c r="O881" s="284"/>
      <c r="P881" s="287"/>
      <c r="Q881" s="284"/>
      <c r="R881" s="262"/>
      <c r="S881" s="293"/>
      <c r="T881" s="293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4"/>
      <c r="F882" s="284"/>
      <c r="G882" s="284"/>
      <c r="H882" s="284"/>
      <c r="I882" s="284"/>
      <c r="J882" s="284"/>
      <c r="K882" s="284"/>
      <c r="L882" s="284"/>
      <c r="M882" s="284"/>
      <c r="N882" s="284"/>
      <c r="O882" s="284"/>
      <c r="P882" s="287"/>
      <c r="Q882" s="284"/>
      <c r="R882" s="262"/>
      <c r="S882" s="293"/>
      <c r="T882" s="293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4"/>
      <c r="F883" s="284"/>
      <c r="G883" s="284"/>
      <c r="H883" s="284"/>
      <c r="I883" s="284"/>
      <c r="J883" s="284"/>
      <c r="K883" s="284"/>
      <c r="L883" s="284"/>
      <c r="M883" s="284"/>
      <c r="N883" s="284"/>
      <c r="O883" s="284"/>
      <c r="P883" s="287"/>
      <c r="Q883" s="284"/>
      <c r="R883" s="262"/>
      <c r="S883" s="293"/>
      <c r="T883" s="293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4"/>
      <c r="F884" s="284"/>
      <c r="G884" s="284"/>
      <c r="H884" s="284"/>
      <c r="I884" s="284"/>
      <c r="J884" s="284"/>
      <c r="K884" s="284"/>
      <c r="L884" s="284"/>
      <c r="M884" s="284"/>
      <c r="N884" s="284"/>
      <c r="O884" s="284"/>
      <c r="P884" s="287"/>
      <c r="Q884" s="284"/>
      <c r="R884" s="262"/>
      <c r="S884" s="293"/>
      <c r="T884" s="293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4"/>
      <c r="F885" s="284"/>
      <c r="G885" s="284"/>
      <c r="H885" s="284"/>
      <c r="I885" s="284"/>
      <c r="J885" s="284"/>
      <c r="K885" s="284"/>
      <c r="L885" s="284"/>
      <c r="M885" s="284"/>
      <c r="N885" s="284"/>
      <c r="O885" s="284"/>
      <c r="P885" s="287"/>
      <c r="Q885" s="284"/>
      <c r="R885" s="262"/>
      <c r="S885" s="293"/>
      <c r="T885" s="293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4"/>
      <c r="F886" s="284"/>
      <c r="G886" s="284"/>
      <c r="H886" s="284"/>
      <c r="I886" s="284"/>
      <c r="J886" s="284"/>
      <c r="K886" s="284"/>
      <c r="L886" s="284"/>
      <c r="M886" s="284"/>
      <c r="N886" s="284"/>
      <c r="O886" s="284"/>
      <c r="P886" s="287"/>
      <c r="Q886" s="284"/>
      <c r="R886" s="262"/>
      <c r="S886" s="293"/>
      <c r="T886" s="293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4"/>
      <c r="F887" s="284"/>
      <c r="G887" s="284"/>
      <c r="H887" s="284"/>
      <c r="I887" s="284"/>
      <c r="J887" s="284"/>
      <c r="K887" s="284"/>
      <c r="L887" s="284"/>
      <c r="M887" s="284"/>
      <c r="N887" s="284"/>
      <c r="O887" s="284"/>
      <c r="P887" s="287"/>
      <c r="Q887" s="284"/>
      <c r="R887" s="262"/>
      <c r="S887" s="293"/>
      <c r="T887" s="293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4"/>
      <c r="F888" s="284"/>
      <c r="G888" s="284"/>
      <c r="H888" s="284"/>
      <c r="I888" s="284"/>
      <c r="J888" s="284"/>
      <c r="K888" s="284"/>
      <c r="L888" s="284"/>
      <c r="M888" s="284"/>
      <c r="N888" s="284"/>
      <c r="O888" s="284"/>
      <c r="P888" s="287"/>
      <c r="Q888" s="284"/>
      <c r="R888" s="262"/>
      <c r="S888" s="293"/>
      <c r="T888" s="293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4"/>
      <c r="F889" s="284"/>
      <c r="G889" s="284"/>
      <c r="H889" s="284"/>
      <c r="I889" s="284"/>
      <c r="J889" s="284"/>
      <c r="K889" s="284"/>
      <c r="L889" s="284"/>
      <c r="M889" s="284"/>
      <c r="N889" s="284"/>
      <c r="O889" s="284"/>
      <c r="P889" s="287"/>
      <c r="Q889" s="284"/>
      <c r="R889" s="262"/>
      <c r="S889" s="293"/>
      <c r="T889" s="293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4"/>
      <c r="F890" s="284"/>
      <c r="G890" s="284"/>
      <c r="H890" s="284"/>
      <c r="I890" s="284"/>
      <c r="J890" s="284"/>
      <c r="K890" s="284"/>
      <c r="L890" s="284"/>
      <c r="M890" s="284"/>
      <c r="N890" s="284"/>
      <c r="O890" s="284"/>
      <c r="P890" s="287"/>
      <c r="Q890" s="284"/>
      <c r="R890" s="262"/>
      <c r="S890" s="293"/>
      <c r="T890" s="293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4"/>
      <c r="F891" s="284"/>
      <c r="G891" s="284"/>
      <c r="H891" s="284"/>
      <c r="I891" s="284"/>
      <c r="J891" s="284"/>
      <c r="K891" s="284"/>
      <c r="L891" s="284"/>
      <c r="M891" s="284"/>
      <c r="N891" s="284"/>
      <c r="O891" s="284"/>
      <c r="P891" s="287"/>
      <c r="Q891" s="284"/>
      <c r="R891" s="262"/>
      <c r="S891" s="293"/>
      <c r="T891" s="293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4"/>
      <c r="F892" s="284"/>
      <c r="G892" s="284"/>
      <c r="H892" s="284"/>
      <c r="I892" s="284"/>
      <c r="J892" s="284"/>
      <c r="K892" s="284"/>
      <c r="L892" s="284"/>
      <c r="M892" s="284"/>
      <c r="N892" s="284"/>
      <c r="O892" s="284"/>
      <c r="P892" s="287"/>
      <c r="Q892" s="284"/>
      <c r="R892" s="262"/>
      <c r="S892" s="293"/>
      <c r="T892" s="293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4"/>
      <c r="F893" s="284"/>
      <c r="G893" s="284"/>
      <c r="H893" s="284"/>
      <c r="I893" s="284"/>
      <c r="J893" s="284"/>
      <c r="K893" s="284"/>
      <c r="L893" s="284"/>
      <c r="M893" s="284"/>
      <c r="N893" s="284"/>
      <c r="O893" s="284"/>
      <c r="P893" s="287"/>
      <c r="Q893" s="284"/>
      <c r="R893" s="262"/>
      <c r="S893" s="293"/>
      <c r="T893" s="293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4"/>
      <c r="F894" s="284"/>
      <c r="G894" s="284"/>
      <c r="H894" s="284"/>
      <c r="I894" s="284"/>
      <c r="J894" s="284"/>
      <c r="K894" s="284"/>
      <c r="L894" s="284"/>
      <c r="M894" s="284"/>
      <c r="N894" s="284"/>
      <c r="O894" s="284"/>
      <c r="P894" s="287"/>
      <c r="Q894" s="284"/>
      <c r="R894" s="262"/>
      <c r="S894" s="293"/>
      <c r="T894" s="293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4"/>
      <c r="F895" s="284"/>
      <c r="G895" s="284"/>
      <c r="H895" s="284"/>
      <c r="I895" s="284"/>
      <c r="J895" s="284"/>
      <c r="K895" s="284"/>
      <c r="L895" s="284"/>
      <c r="M895" s="284"/>
      <c r="N895" s="284"/>
      <c r="O895" s="284"/>
      <c r="P895" s="287"/>
      <c r="Q895" s="284"/>
      <c r="R895" s="262"/>
      <c r="S895" s="293"/>
      <c r="T895" s="293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4"/>
      <c r="F896" s="284"/>
      <c r="G896" s="284"/>
      <c r="H896" s="284"/>
      <c r="I896" s="284"/>
      <c r="J896" s="284"/>
      <c r="K896" s="284"/>
      <c r="L896" s="284"/>
      <c r="M896" s="284"/>
      <c r="N896" s="284"/>
      <c r="O896" s="284"/>
      <c r="P896" s="287"/>
      <c r="Q896" s="284"/>
      <c r="R896" s="262"/>
      <c r="S896" s="293"/>
      <c r="T896" s="293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4"/>
      <c r="F897" s="284"/>
      <c r="G897" s="284"/>
      <c r="H897" s="284"/>
      <c r="I897" s="284"/>
      <c r="J897" s="284"/>
      <c r="K897" s="284"/>
      <c r="L897" s="284"/>
      <c r="M897" s="284"/>
      <c r="N897" s="284"/>
      <c r="O897" s="284"/>
      <c r="P897" s="287"/>
      <c r="Q897" s="284"/>
      <c r="R897" s="262"/>
      <c r="S897" s="293"/>
      <c r="T897" s="293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4"/>
      <c r="F898" s="284"/>
      <c r="G898" s="284"/>
      <c r="H898" s="284"/>
      <c r="I898" s="284"/>
      <c r="J898" s="284"/>
      <c r="K898" s="284"/>
      <c r="L898" s="284"/>
      <c r="M898" s="284"/>
      <c r="N898" s="284"/>
      <c r="O898" s="284"/>
      <c r="P898" s="287"/>
      <c r="Q898" s="284"/>
      <c r="R898" s="262"/>
      <c r="S898" s="293"/>
      <c r="T898" s="293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4"/>
      <c r="F899" s="284"/>
      <c r="G899" s="284"/>
      <c r="H899" s="284"/>
      <c r="I899" s="284"/>
      <c r="J899" s="284"/>
      <c r="K899" s="284"/>
      <c r="L899" s="284"/>
      <c r="M899" s="284"/>
      <c r="N899" s="284"/>
      <c r="O899" s="284"/>
      <c r="P899" s="287"/>
      <c r="Q899" s="284"/>
      <c r="R899" s="262"/>
      <c r="S899" s="293"/>
      <c r="T899" s="293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4"/>
      <c r="F900" s="284"/>
      <c r="G900" s="284"/>
      <c r="H900" s="284"/>
      <c r="I900" s="284"/>
      <c r="J900" s="284"/>
      <c r="K900" s="284"/>
      <c r="L900" s="284"/>
      <c r="M900" s="284"/>
      <c r="N900" s="284"/>
      <c r="O900" s="284"/>
      <c r="P900" s="287"/>
      <c r="Q900" s="284"/>
      <c r="R900" s="262"/>
      <c r="S900" s="293"/>
      <c r="T900" s="293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4"/>
      <c r="F901" s="284"/>
      <c r="G901" s="284"/>
      <c r="H901" s="284"/>
      <c r="I901" s="284"/>
      <c r="J901" s="284"/>
      <c r="K901" s="284"/>
      <c r="L901" s="284"/>
      <c r="M901" s="284"/>
      <c r="N901" s="284"/>
      <c r="O901" s="284"/>
      <c r="P901" s="287"/>
      <c r="Q901" s="284"/>
      <c r="R901" s="262"/>
      <c r="S901" s="293"/>
      <c r="T901" s="293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4"/>
      <c r="F902" s="284"/>
      <c r="G902" s="284"/>
      <c r="H902" s="284"/>
      <c r="I902" s="284"/>
      <c r="J902" s="284"/>
      <c r="K902" s="284"/>
      <c r="L902" s="284"/>
      <c r="M902" s="284"/>
      <c r="N902" s="284"/>
      <c r="O902" s="284"/>
      <c r="P902" s="287"/>
      <c r="Q902" s="284"/>
      <c r="R902" s="262"/>
      <c r="S902" s="293"/>
      <c r="T902" s="293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4"/>
      <c r="F903" s="284"/>
      <c r="G903" s="284"/>
      <c r="H903" s="284"/>
      <c r="I903" s="284"/>
      <c r="J903" s="284"/>
      <c r="K903" s="284"/>
      <c r="L903" s="284"/>
      <c r="M903" s="284"/>
      <c r="N903" s="284"/>
      <c r="O903" s="284"/>
      <c r="P903" s="287"/>
      <c r="Q903" s="284"/>
      <c r="R903" s="262"/>
      <c r="S903" s="293"/>
      <c r="T903" s="293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4"/>
      <c r="F904" s="284"/>
      <c r="G904" s="284"/>
      <c r="H904" s="284"/>
      <c r="I904" s="284"/>
      <c r="J904" s="284"/>
      <c r="K904" s="284"/>
      <c r="L904" s="284"/>
      <c r="M904" s="284"/>
      <c r="N904" s="284"/>
      <c r="O904" s="284"/>
      <c r="P904" s="287"/>
      <c r="Q904" s="284"/>
      <c r="R904" s="262"/>
      <c r="S904" s="293"/>
      <c r="T904" s="293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4"/>
      <c r="F905" s="284"/>
      <c r="G905" s="284"/>
      <c r="H905" s="284"/>
      <c r="I905" s="284"/>
      <c r="J905" s="284"/>
      <c r="K905" s="284"/>
      <c r="L905" s="284"/>
      <c r="M905" s="284"/>
      <c r="N905" s="284"/>
      <c r="O905" s="284"/>
      <c r="P905" s="287"/>
      <c r="Q905" s="284"/>
      <c r="R905" s="262"/>
      <c r="S905" s="293"/>
      <c r="T905" s="293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4"/>
      <c r="F906" s="284"/>
      <c r="G906" s="284"/>
      <c r="H906" s="284"/>
      <c r="I906" s="284"/>
      <c r="J906" s="284"/>
      <c r="K906" s="284"/>
      <c r="L906" s="284"/>
      <c r="M906" s="284"/>
      <c r="N906" s="284"/>
      <c r="O906" s="284"/>
      <c r="P906" s="287"/>
      <c r="Q906" s="284"/>
      <c r="R906" s="262"/>
      <c r="S906" s="293"/>
      <c r="T906" s="293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4"/>
      <c r="F907" s="284"/>
      <c r="G907" s="284"/>
      <c r="H907" s="284"/>
      <c r="I907" s="284"/>
      <c r="J907" s="284"/>
      <c r="K907" s="284"/>
      <c r="L907" s="284"/>
      <c r="M907" s="284"/>
      <c r="N907" s="284"/>
      <c r="O907" s="284"/>
      <c r="P907" s="287"/>
      <c r="Q907" s="284"/>
      <c r="R907" s="262"/>
      <c r="S907" s="293"/>
      <c r="T907" s="293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4"/>
      <c r="F908" s="284"/>
      <c r="G908" s="284"/>
      <c r="H908" s="284"/>
      <c r="I908" s="284"/>
      <c r="J908" s="284"/>
      <c r="K908" s="284"/>
      <c r="L908" s="284"/>
      <c r="M908" s="284"/>
      <c r="N908" s="284"/>
      <c r="O908" s="284"/>
      <c r="P908" s="287"/>
      <c r="Q908" s="284"/>
      <c r="R908" s="262"/>
      <c r="S908" s="293"/>
      <c r="T908" s="293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4"/>
      <c r="F909" s="284"/>
      <c r="G909" s="284"/>
      <c r="H909" s="284"/>
      <c r="I909" s="284"/>
      <c r="J909" s="284"/>
      <c r="K909" s="284"/>
      <c r="L909" s="284"/>
      <c r="M909" s="284"/>
      <c r="N909" s="284"/>
      <c r="O909" s="284"/>
      <c r="P909" s="287"/>
      <c r="Q909" s="284"/>
      <c r="R909" s="262"/>
      <c r="S909" s="293"/>
      <c r="T909" s="293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4"/>
      <c r="F910" s="284"/>
      <c r="G910" s="284"/>
      <c r="H910" s="284"/>
      <c r="I910" s="284"/>
      <c r="J910" s="284"/>
      <c r="K910" s="284"/>
      <c r="L910" s="284"/>
      <c r="M910" s="284"/>
      <c r="N910" s="284"/>
      <c r="O910" s="284"/>
      <c r="P910" s="287"/>
      <c r="Q910" s="284"/>
      <c r="R910" s="262"/>
      <c r="S910" s="293"/>
      <c r="T910" s="293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4"/>
      <c r="F911" s="284"/>
      <c r="G911" s="284"/>
      <c r="H911" s="284"/>
      <c r="I911" s="284"/>
      <c r="J911" s="284"/>
      <c r="K911" s="284"/>
      <c r="L911" s="284"/>
      <c r="M911" s="284"/>
      <c r="N911" s="284"/>
      <c r="O911" s="284"/>
      <c r="P911" s="287"/>
      <c r="Q911" s="284"/>
      <c r="R911" s="262"/>
      <c r="S911" s="293"/>
      <c r="T911" s="293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4"/>
      <c r="F912" s="284"/>
      <c r="G912" s="284"/>
      <c r="H912" s="284"/>
      <c r="I912" s="284"/>
      <c r="J912" s="284"/>
      <c r="K912" s="284"/>
      <c r="L912" s="284"/>
      <c r="M912" s="284"/>
      <c r="N912" s="284"/>
      <c r="O912" s="284"/>
      <c r="P912" s="287"/>
      <c r="Q912" s="284"/>
      <c r="R912" s="262"/>
      <c r="S912" s="293"/>
      <c r="T912" s="293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4"/>
      <c r="F913" s="284"/>
      <c r="G913" s="284"/>
      <c r="H913" s="284"/>
      <c r="I913" s="284"/>
      <c r="J913" s="284"/>
      <c r="K913" s="284"/>
      <c r="L913" s="284"/>
      <c r="M913" s="284"/>
      <c r="N913" s="284"/>
      <c r="O913" s="284"/>
      <c r="P913" s="287"/>
      <c r="Q913" s="284"/>
      <c r="R913" s="262"/>
      <c r="S913" s="293"/>
      <c r="T913" s="293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4"/>
      <c r="F914" s="284"/>
      <c r="G914" s="284"/>
      <c r="H914" s="284"/>
      <c r="I914" s="284"/>
      <c r="J914" s="284"/>
      <c r="K914" s="284"/>
      <c r="L914" s="284"/>
      <c r="M914" s="284"/>
      <c r="N914" s="284"/>
      <c r="O914" s="284"/>
      <c r="P914" s="287"/>
      <c r="Q914" s="284"/>
      <c r="R914" s="262"/>
      <c r="S914" s="293"/>
      <c r="T914" s="293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4"/>
      <c r="F915" s="284"/>
      <c r="G915" s="284"/>
      <c r="H915" s="284"/>
      <c r="I915" s="284"/>
      <c r="J915" s="284"/>
      <c r="K915" s="284"/>
      <c r="L915" s="284"/>
      <c r="M915" s="284"/>
      <c r="N915" s="284"/>
      <c r="O915" s="284"/>
      <c r="P915" s="287"/>
      <c r="Q915" s="284"/>
      <c r="R915" s="262"/>
      <c r="S915" s="293"/>
      <c r="T915" s="293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4"/>
      <c r="F916" s="284"/>
      <c r="G916" s="284"/>
      <c r="H916" s="284"/>
      <c r="I916" s="284"/>
      <c r="J916" s="284"/>
      <c r="K916" s="284"/>
      <c r="L916" s="284"/>
      <c r="M916" s="284"/>
      <c r="N916" s="284"/>
      <c r="O916" s="284"/>
      <c r="P916" s="287"/>
      <c r="Q916" s="284"/>
      <c r="R916" s="262"/>
      <c r="S916" s="293"/>
      <c r="T916" s="293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4"/>
      <c r="F917" s="284"/>
      <c r="G917" s="284"/>
      <c r="H917" s="284"/>
      <c r="I917" s="284"/>
      <c r="J917" s="284"/>
      <c r="K917" s="284"/>
      <c r="L917" s="284"/>
      <c r="M917" s="284"/>
      <c r="N917" s="284"/>
      <c r="O917" s="284"/>
      <c r="P917" s="287"/>
      <c r="Q917" s="284"/>
      <c r="R917" s="262"/>
      <c r="S917" s="293"/>
      <c r="T917" s="293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4"/>
      <c r="F918" s="284"/>
      <c r="G918" s="284"/>
      <c r="H918" s="284"/>
      <c r="I918" s="284"/>
      <c r="J918" s="284"/>
      <c r="K918" s="284"/>
      <c r="L918" s="284"/>
      <c r="M918" s="284"/>
      <c r="N918" s="284"/>
      <c r="O918" s="284"/>
      <c r="P918" s="287"/>
      <c r="Q918" s="284"/>
      <c r="R918" s="262"/>
      <c r="S918" s="293"/>
      <c r="T918" s="293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4"/>
      <c r="F919" s="284"/>
      <c r="G919" s="284"/>
      <c r="H919" s="284"/>
      <c r="I919" s="284"/>
      <c r="J919" s="284"/>
      <c r="K919" s="284"/>
      <c r="L919" s="284"/>
      <c r="M919" s="284"/>
      <c r="N919" s="284"/>
      <c r="O919" s="284"/>
      <c r="P919" s="287"/>
      <c r="Q919" s="284"/>
      <c r="R919" s="262"/>
      <c r="S919" s="293"/>
      <c r="T919" s="293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4"/>
      <c r="F920" s="284"/>
      <c r="G920" s="284"/>
      <c r="H920" s="284"/>
      <c r="I920" s="284"/>
      <c r="J920" s="284"/>
      <c r="K920" s="284"/>
      <c r="L920" s="284"/>
      <c r="M920" s="284"/>
      <c r="N920" s="284"/>
      <c r="O920" s="284"/>
      <c r="P920" s="287"/>
      <c r="Q920" s="284"/>
      <c r="R920" s="262"/>
      <c r="S920" s="293"/>
      <c r="T920" s="293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4"/>
      <c r="F921" s="284"/>
      <c r="G921" s="284"/>
      <c r="H921" s="284"/>
      <c r="I921" s="284"/>
      <c r="J921" s="284"/>
      <c r="K921" s="284"/>
      <c r="L921" s="284"/>
      <c r="M921" s="284"/>
      <c r="N921" s="284"/>
      <c r="O921" s="284"/>
      <c r="P921" s="287"/>
      <c r="Q921" s="284"/>
      <c r="R921" s="262"/>
      <c r="S921" s="293"/>
      <c r="T921" s="293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4"/>
      <c r="F922" s="284"/>
      <c r="G922" s="284"/>
      <c r="H922" s="284"/>
      <c r="I922" s="284"/>
      <c r="J922" s="284"/>
      <c r="K922" s="284"/>
      <c r="L922" s="284"/>
      <c r="M922" s="284"/>
      <c r="N922" s="284"/>
      <c r="O922" s="284"/>
      <c r="P922" s="287"/>
      <c r="Q922" s="284"/>
      <c r="R922" s="262"/>
      <c r="S922" s="293"/>
      <c r="T922" s="293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4"/>
      <c r="F923" s="284"/>
      <c r="G923" s="284"/>
      <c r="H923" s="284"/>
      <c r="I923" s="284"/>
      <c r="J923" s="284"/>
      <c r="K923" s="284"/>
      <c r="L923" s="284"/>
      <c r="M923" s="284"/>
      <c r="N923" s="284"/>
      <c r="O923" s="284"/>
      <c r="P923" s="287"/>
      <c r="Q923" s="284"/>
      <c r="R923" s="262"/>
      <c r="S923" s="293"/>
      <c r="T923" s="293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4"/>
      <c r="F924" s="284"/>
      <c r="G924" s="284"/>
      <c r="H924" s="284"/>
      <c r="I924" s="284"/>
      <c r="J924" s="284"/>
      <c r="K924" s="284"/>
      <c r="L924" s="284"/>
      <c r="M924" s="284"/>
      <c r="N924" s="284"/>
      <c r="O924" s="284"/>
      <c r="P924" s="287"/>
      <c r="Q924" s="284"/>
      <c r="R924" s="262"/>
      <c r="S924" s="293"/>
      <c r="T924" s="293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4"/>
      <c r="F925" s="284"/>
      <c r="G925" s="284"/>
      <c r="H925" s="284"/>
      <c r="I925" s="284"/>
      <c r="J925" s="284"/>
      <c r="K925" s="284"/>
      <c r="L925" s="284"/>
      <c r="M925" s="284"/>
      <c r="N925" s="284"/>
      <c r="O925" s="284"/>
      <c r="P925" s="287"/>
      <c r="Q925" s="284"/>
      <c r="R925" s="262"/>
      <c r="S925" s="293"/>
      <c r="T925" s="293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4"/>
      <c r="F926" s="284"/>
      <c r="G926" s="284"/>
      <c r="H926" s="284"/>
      <c r="I926" s="284"/>
      <c r="J926" s="284"/>
      <c r="K926" s="284"/>
      <c r="L926" s="284"/>
      <c r="M926" s="284"/>
      <c r="N926" s="284"/>
      <c r="O926" s="284"/>
      <c r="P926" s="287"/>
      <c r="Q926" s="284"/>
      <c r="R926" s="262"/>
      <c r="S926" s="293"/>
      <c r="T926" s="293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4"/>
      <c r="F927" s="284"/>
      <c r="G927" s="284"/>
      <c r="H927" s="284"/>
      <c r="I927" s="284"/>
      <c r="J927" s="284"/>
      <c r="K927" s="284"/>
      <c r="L927" s="284"/>
      <c r="M927" s="284"/>
      <c r="N927" s="284"/>
      <c r="O927" s="284"/>
      <c r="P927" s="287"/>
      <c r="Q927" s="284"/>
      <c r="R927" s="262"/>
      <c r="S927" s="293"/>
      <c r="T927" s="293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4"/>
      <c r="F928" s="284"/>
      <c r="G928" s="284"/>
      <c r="H928" s="284"/>
      <c r="I928" s="284"/>
      <c r="J928" s="284"/>
      <c r="K928" s="284"/>
      <c r="L928" s="284"/>
      <c r="M928" s="284"/>
      <c r="N928" s="284"/>
      <c r="O928" s="284"/>
      <c r="P928" s="287"/>
      <c r="Q928" s="284"/>
      <c r="R928" s="262"/>
      <c r="S928" s="293"/>
      <c r="T928" s="293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4"/>
      <c r="F929" s="284"/>
      <c r="G929" s="284"/>
      <c r="H929" s="284"/>
      <c r="I929" s="284"/>
      <c r="J929" s="284"/>
      <c r="K929" s="284"/>
      <c r="L929" s="284"/>
      <c r="M929" s="284"/>
      <c r="N929" s="284"/>
      <c r="O929" s="284"/>
      <c r="P929" s="287"/>
      <c r="Q929" s="284"/>
      <c r="R929" s="262"/>
      <c r="S929" s="293"/>
      <c r="T929" s="293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4"/>
      <c r="F930" s="284"/>
      <c r="G930" s="284"/>
      <c r="H930" s="284"/>
      <c r="I930" s="284"/>
      <c r="J930" s="284"/>
      <c r="K930" s="284"/>
      <c r="L930" s="284"/>
      <c r="M930" s="284"/>
      <c r="N930" s="284"/>
      <c r="O930" s="284"/>
      <c r="P930" s="287"/>
      <c r="Q930" s="284"/>
      <c r="R930" s="262"/>
      <c r="S930" s="293"/>
      <c r="T930" s="293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4"/>
      <c r="F931" s="284"/>
      <c r="G931" s="284"/>
      <c r="H931" s="284"/>
      <c r="I931" s="284"/>
      <c r="J931" s="284"/>
      <c r="K931" s="284"/>
      <c r="L931" s="284"/>
      <c r="M931" s="284"/>
      <c r="N931" s="284"/>
      <c r="O931" s="284"/>
      <c r="P931" s="287"/>
      <c r="Q931" s="284"/>
      <c r="R931" s="262"/>
      <c r="S931" s="293"/>
      <c r="T931" s="293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4"/>
      <c r="F932" s="284"/>
      <c r="G932" s="284"/>
      <c r="H932" s="284"/>
      <c r="I932" s="284"/>
      <c r="J932" s="284"/>
      <c r="K932" s="284"/>
      <c r="L932" s="284"/>
      <c r="M932" s="284"/>
      <c r="N932" s="284"/>
      <c r="O932" s="284"/>
      <c r="P932" s="287"/>
      <c r="Q932" s="284"/>
      <c r="R932" s="262"/>
      <c r="S932" s="293"/>
      <c r="T932" s="293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4"/>
      <c r="F933" s="284"/>
      <c r="G933" s="284"/>
      <c r="H933" s="284"/>
      <c r="I933" s="284"/>
      <c r="J933" s="284"/>
      <c r="K933" s="284"/>
      <c r="L933" s="284"/>
      <c r="M933" s="284"/>
      <c r="N933" s="284"/>
      <c r="O933" s="284"/>
      <c r="P933" s="287"/>
      <c r="Q933" s="284"/>
      <c r="R933" s="262"/>
      <c r="S933" s="293"/>
      <c r="T933" s="293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4"/>
      <c r="F934" s="284"/>
      <c r="G934" s="284"/>
      <c r="H934" s="284"/>
      <c r="I934" s="284"/>
      <c r="J934" s="284"/>
      <c r="K934" s="284"/>
      <c r="L934" s="284"/>
      <c r="M934" s="284"/>
      <c r="N934" s="284"/>
      <c r="O934" s="284"/>
      <c r="P934" s="287"/>
      <c r="Q934" s="284"/>
      <c r="R934" s="262"/>
      <c r="S934" s="293"/>
      <c r="T934" s="293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4"/>
      <c r="F935" s="284"/>
      <c r="G935" s="284"/>
      <c r="H935" s="284"/>
      <c r="I935" s="284"/>
      <c r="J935" s="284"/>
      <c r="K935" s="284"/>
      <c r="L935" s="284"/>
      <c r="M935" s="284"/>
      <c r="N935" s="284"/>
      <c r="O935" s="284"/>
      <c r="P935" s="287"/>
      <c r="Q935" s="284"/>
      <c r="R935" s="262"/>
      <c r="S935" s="293"/>
      <c r="T935" s="293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4"/>
      <c r="F936" s="284"/>
      <c r="G936" s="284"/>
      <c r="H936" s="284"/>
      <c r="I936" s="284"/>
      <c r="J936" s="284"/>
      <c r="K936" s="284"/>
      <c r="L936" s="284"/>
      <c r="M936" s="284"/>
      <c r="N936" s="284"/>
      <c r="O936" s="284"/>
      <c r="P936" s="287"/>
      <c r="Q936" s="284"/>
      <c r="R936" s="262"/>
      <c r="S936" s="293"/>
      <c r="T936" s="293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4"/>
      <c r="F937" s="284"/>
      <c r="G937" s="284"/>
      <c r="H937" s="284"/>
      <c r="I937" s="284"/>
      <c r="J937" s="284"/>
      <c r="K937" s="284"/>
      <c r="L937" s="284"/>
      <c r="M937" s="284"/>
      <c r="N937" s="284"/>
      <c r="O937" s="284"/>
      <c r="P937" s="287"/>
      <c r="Q937" s="284"/>
      <c r="R937" s="262"/>
      <c r="S937" s="293"/>
      <c r="T937" s="293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4"/>
      <c r="F938" s="284"/>
      <c r="G938" s="284"/>
      <c r="H938" s="284"/>
      <c r="I938" s="284"/>
      <c r="J938" s="284"/>
      <c r="K938" s="284"/>
      <c r="L938" s="284"/>
      <c r="M938" s="284"/>
      <c r="N938" s="284"/>
      <c r="O938" s="284"/>
      <c r="P938" s="287"/>
      <c r="Q938" s="284"/>
      <c r="R938" s="262"/>
      <c r="S938" s="293"/>
      <c r="T938" s="293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4"/>
      <c r="F939" s="284"/>
      <c r="G939" s="284"/>
      <c r="H939" s="284"/>
      <c r="I939" s="284"/>
      <c r="J939" s="284"/>
      <c r="K939" s="284"/>
      <c r="L939" s="284"/>
      <c r="M939" s="284"/>
      <c r="N939" s="284"/>
      <c r="O939" s="284"/>
      <c r="P939" s="287"/>
      <c r="Q939" s="284"/>
      <c r="R939" s="262"/>
      <c r="S939" s="293"/>
      <c r="T939" s="293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4"/>
      <c r="F940" s="284"/>
      <c r="G940" s="284"/>
      <c r="H940" s="284"/>
      <c r="I940" s="284"/>
      <c r="J940" s="284"/>
      <c r="K940" s="284"/>
      <c r="L940" s="284"/>
      <c r="M940" s="284"/>
      <c r="N940" s="284"/>
      <c r="O940" s="284"/>
      <c r="P940" s="287"/>
      <c r="Q940" s="284"/>
      <c r="R940" s="262"/>
      <c r="S940" s="293"/>
      <c r="T940" s="293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4"/>
      <c r="F941" s="284"/>
      <c r="G941" s="284"/>
      <c r="H941" s="284"/>
      <c r="I941" s="284"/>
      <c r="J941" s="284"/>
      <c r="K941" s="284"/>
      <c r="L941" s="284"/>
      <c r="M941" s="284"/>
      <c r="N941" s="284"/>
      <c r="O941" s="284"/>
      <c r="P941" s="287"/>
      <c r="Q941" s="284"/>
      <c r="R941" s="262"/>
      <c r="S941" s="293"/>
      <c r="T941" s="293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4"/>
      <c r="F942" s="284"/>
      <c r="G942" s="284"/>
      <c r="H942" s="284"/>
      <c r="I942" s="284"/>
      <c r="J942" s="284"/>
      <c r="K942" s="284"/>
      <c r="L942" s="284"/>
      <c r="M942" s="284"/>
      <c r="N942" s="284"/>
      <c r="O942" s="284"/>
      <c r="P942" s="287"/>
      <c r="Q942" s="284"/>
      <c r="R942" s="262"/>
      <c r="S942" s="293"/>
      <c r="T942" s="293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4"/>
      <c r="F943" s="284"/>
      <c r="G943" s="284"/>
      <c r="H943" s="284"/>
      <c r="I943" s="284"/>
      <c r="J943" s="284"/>
      <c r="K943" s="284"/>
      <c r="L943" s="284"/>
      <c r="M943" s="284"/>
      <c r="N943" s="284"/>
      <c r="O943" s="284"/>
      <c r="P943" s="287"/>
      <c r="Q943" s="284"/>
      <c r="R943" s="262"/>
      <c r="S943" s="293"/>
      <c r="T943" s="293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4"/>
      <c r="F944" s="284"/>
      <c r="G944" s="284"/>
      <c r="H944" s="284"/>
      <c r="I944" s="284"/>
      <c r="J944" s="284"/>
      <c r="K944" s="284"/>
      <c r="L944" s="284"/>
      <c r="M944" s="284"/>
      <c r="N944" s="284"/>
      <c r="O944" s="284"/>
      <c r="P944" s="287"/>
      <c r="Q944" s="284"/>
      <c r="R944" s="262"/>
      <c r="S944" s="293"/>
      <c r="T944" s="293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4"/>
      <c r="F945" s="284"/>
      <c r="G945" s="284"/>
      <c r="H945" s="284"/>
      <c r="I945" s="284"/>
      <c r="J945" s="284"/>
      <c r="K945" s="284"/>
      <c r="L945" s="284"/>
      <c r="M945" s="284"/>
      <c r="N945" s="284"/>
      <c r="O945" s="284"/>
      <c r="P945" s="287"/>
      <c r="Q945" s="284"/>
      <c r="R945" s="262"/>
      <c r="S945" s="293"/>
      <c r="T945" s="293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4"/>
      <c r="F946" s="284"/>
      <c r="G946" s="284"/>
      <c r="H946" s="284"/>
      <c r="I946" s="284"/>
      <c r="J946" s="284"/>
      <c r="K946" s="284"/>
      <c r="L946" s="284"/>
      <c r="M946" s="284"/>
      <c r="N946" s="284"/>
      <c r="O946" s="284"/>
      <c r="P946" s="287"/>
      <c r="Q946" s="284"/>
      <c r="R946" s="262"/>
      <c r="S946" s="293"/>
      <c r="T946" s="293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4"/>
      <c r="F947" s="284"/>
      <c r="G947" s="284"/>
      <c r="H947" s="284"/>
      <c r="I947" s="284"/>
      <c r="J947" s="284"/>
      <c r="K947" s="284"/>
      <c r="L947" s="284"/>
      <c r="M947" s="284"/>
      <c r="N947" s="284"/>
      <c r="O947" s="284"/>
      <c r="P947" s="287"/>
      <c r="Q947" s="284"/>
      <c r="R947" s="262"/>
      <c r="S947" s="293"/>
      <c r="T947" s="293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4"/>
      <c r="F948" s="284"/>
      <c r="G948" s="284"/>
      <c r="H948" s="284"/>
      <c r="I948" s="284"/>
      <c r="J948" s="284"/>
      <c r="K948" s="284"/>
      <c r="L948" s="284"/>
      <c r="M948" s="284"/>
      <c r="N948" s="284"/>
      <c r="O948" s="284"/>
      <c r="P948" s="287"/>
      <c r="Q948" s="284"/>
      <c r="R948" s="262"/>
      <c r="S948" s="293"/>
      <c r="T948" s="293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4"/>
      <c r="F949" s="284"/>
      <c r="G949" s="284"/>
      <c r="H949" s="284"/>
      <c r="I949" s="284"/>
      <c r="J949" s="284"/>
      <c r="K949" s="284"/>
      <c r="L949" s="284"/>
      <c r="M949" s="284"/>
      <c r="N949" s="284"/>
      <c r="O949" s="284"/>
      <c r="P949" s="287"/>
      <c r="Q949" s="284"/>
      <c r="R949" s="262"/>
      <c r="S949" s="293"/>
      <c r="T949" s="293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4"/>
      <c r="F950" s="284"/>
      <c r="G950" s="284"/>
      <c r="H950" s="284"/>
      <c r="I950" s="284"/>
      <c r="J950" s="284"/>
      <c r="K950" s="284"/>
      <c r="L950" s="284"/>
      <c r="M950" s="284"/>
      <c r="N950" s="284"/>
      <c r="O950" s="284"/>
      <c r="P950" s="287"/>
      <c r="Q950" s="284"/>
      <c r="R950" s="262"/>
      <c r="S950" s="293"/>
      <c r="T950" s="293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4"/>
      <c r="F951" s="284"/>
      <c r="G951" s="284"/>
      <c r="H951" s="284"/>
      <c r="I951" s="284"/>
      <c r="J951" s="284"/>
      <c r="K951" s="284"/>
      <c r="L951" s="284"/>
      <c r="M951" s="284"/>
      <c r="N951" s="284"/>
      <c r="O951" s="284"/>
      <c r="P951" s="287"/>
      <c r="Q951" s="284"/>
      <c r="R951" s="262"/>
      <c r="S951" s="293"/>
      <c r="T951" s="293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4"/>
      <c r="F952" s="284"/>
      <c r="G952" s="284"/>
      <c r="H952" s="284"/>
      <c r="I952" s="284"/>
      <c r="J952" s="284"/>
      <c r="K952" s="284"/>
      <c r="L952" s="284"/>
      <c r="M952" s="284"/>
      <c r="N952" s="284"/>
      <c r="O952" s="284"/>
      <c r="P952" s="287"/>
      <c r="Q952" s="284"/>
      <c r="R952" s="262"/>
      <c r="S952" s="293"/>
      <c r="T952" s="293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4"/>
      <c r="F953" s="284"/>
      <c r="G953" s="284"/>
      <c r="H953" s="284"/>
      <c r="I953" s="284"/>
      <c r="J953" s="284"/>
      <c r="K953" s="284"/>
      <c r="L953" s="284"/>
      <c r="M953" s="284"/>
      <c r="N953" s="284"/>
      <c r="O953" s="284"/>
      <c r="P953" s="287"/>
      <c r="Q953" s="284"/>
      <c r="R953" s="262"/>
      <c r="S953" s="293"/>
      <c r="T953" s="293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4"/>
      <c r="F954" s="284"/>
      <c r="G954" s="284"/>
      <c r="H954" s="284"/>
      <c r="I954" s="284"/>
      <c r="J954" s="284"/>
      <c r="K954" s="284"/>
      <c r="L954" s="284"/>
      <c r="M954" s="284"/>
      <c r="N954" s="284"/>
      <c r="O954" s="284"/>
      <c r="P954" s="287"/>
      <c r="Q954" s="284"/>
      <c r="R954" s="262"/>
      <c r="S954" s="293"/>
      <c r="T954" s="293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4"/>
      <c r="F955" s="284"/>
      <c r="G955" s="284"/>
      <c r="H955" s="284"/>
      <c r="I955" s="284"/>
      <c r="J955" s="284"/>
      <c r="K955" s="284"/>
      <c r="L955" s="284"/>
      <c r="M955" s="284"/>
      <c r="N955" s="284"/>
      <c r="O955" s="284"/>
      <c r="P955" s="287"/>
      <c r="Q955" s="284"/>
      <c r="R955" s="262"/>
      <c r="S955" s="293"/>
      <c r="T955" s="293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4"/>
      <c r="F956" s="284"/>
      <c r="G956" s="284"/>
      <c r="H956" s="284"/>
      <c r="I956" s="284"/>
      <c r="J956" s="284"/>
      <c r="K956" s="284"/>
      <c r="L956" s="284"/>
      <c r="M956" s="284"/>
      <c r="N956" s="284"/>
      <c r="O956" s="284"/>
      <c r="P956" s="287"/>
      <c r="Q956" s="284"/>
      <c r="R956" s="262"/>
      <c r="S956" s="293"/>
      <c r="T956" s="293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4"/>
      <c r="F957" s="284"/>
      <c r="G957" s="284"/>
      <c r="H957" s="284"/>
      <c r="I957" s="284"/>
      <c r="J957" s="284"/>
      <c r="K957" s="284"/>
      <c r="L957" s="284"/>
      <c r="M957" s="284"/>
      <c r="N957" s="284"/>
      <c r="O957" s="284"/>
      <c r="P957" s="287"/>
      <c r="Q957" s="284"/>
      <c r="R957" s="262"/>
      <c r="S957" s="293"/>
      <c r="T957" s="293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4"/>
      <c r="F958" s="284"/>
      <c r="G958" s="284"/>
      <c r="H958" s="284"/>
      <c r="I958" s="284"/>
      <c r="J958" s="284"/>
      <c r="K958" s="284"/>
      <c r="L958" s="284"/>
      <c r="M958" s="284"/>
      <c r="N958" s="284"/>
      <c r="O958" s="284"/>
      <c r="P958" s="287"/>
      <c r="Q958" s="284"/>
      <c r="R958" s="262"/>
      <c r="S958" s="293"/>
      <c r="T958" s="293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4"/>
      <c r="F959" s="284"/>
      <c r="G959" s="284"/>
      <c r="H959" s="284"/>
      <c r="I959" s="284"/>
      <c r="J959" s="284"/>
      <c r="K959" s="284"/>
      <c r="L959" s="284"/>
      <c r="M959" s="284"/>
      <c r="N959" s="284"/>
      <c r="O959" s="284"/>
      <c r="P959" s="287"/>
      <c r="Q959" s="284"/>
      <c r="R959" s="262"/>
      <c r="S959" s="293"/>
      <c r="T959" s="293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4"/>
      <c r="F960" s="284"/>
      <c r="G960" s="284"/>
      <c r="H960" s="284"/>
      <c r="I960" s="284"/>
      <c r="J960" s="284"/>
      <c r="K960" s="284"/>
      <c r="L960" s="284"/>
      <c r="M960" s="284"/>
      <c r="N960" s="284"/>
      <c r="O960" s="284"/>
      <c r="P960" s="287"/>
      <c r="Q960" s="284"/>
      <c r="R960" s="262"/>
      <c r="S960" s="293"/>
      <c r="T960" s="293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4"/>
      <c r="F961" s="284"/>
      <c r="G961" s="284"/>
      <c r="H961" s="284"/>
      <c r="I961" s="284"/>
      <c r="J961" s="284"/>
      <c r="K961" s="284"/>
      <c r="L961" s="284"/>
      <c r="M961" s="284"/>
      <c r="N961" s="284"/>
      <c r="O961" s="284"/>
      <c r="P961" s="287"/>
      <c r="Q961" s="284"/>
      <c r="R961" s="262"/>
      <c r="S961" s="293"/>
      <c r="T961" s="293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4"/>
      <c r="F962" s="284"/>
      <c r="G962" s="284"/>
      <c r="H962" s="284"/>
      <c r="I962" s="284"/>
      <c r="J962" s="284"/>
      <c r="K962" s="284"/>
      <c r="L962" s="284"/>
      <c r="M962" s="284"/>
      <c r="N962" s="284"/>
      <c r="O962" s="284"/>
      <c r="P962" s="287"/>
      <c r="Q962" s="284"/>
      <c r="R962" s="262"/>
      <c r="S962" s="293"/>
      <c r="T962" s="293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4"/>
      <c r="F963" s="284"/>
      <c r="G963" s="284"/>
      <c r="H963" s="284"/>
      <c r="I963" s="284"/>
      <c r="J963" s="284"/>
      <c r="K963" s="284"/>
      <c r="L963" s="284"/>
      <c r="M963" s="284"/>
      <c r="N963" s="284"/>
      <c r="O963" s="284"/>
      <c r="P963" s="287"/>
      <c r="Q963" s="284"/>
      <c r="R963" s="262"/>
      <c r="S963" s="293"/>
      <c r="T963" s="293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4"/>
      <c r="F964" s="284"/>
      <c r="G964" s="284"/>
      <c r="H964" s="284"/>
      <c r="I964" s="284"/>
      <c r="J964" s="284"/>
      <c r="K964" s="284"/>
      <c r="L964" s="284"/>
      <c r="M964" s="284"/>
      <c r="N964" s="284"/>
      <c r="O964" s="284"/>
      <c r="P964" s="287"/>
      <c r="Q964" s="284"/>
      <c r="R964" s="262"/>
      <c r="S964" s="293"/>
      <c r="T964" s="293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4"/>
      <c r="F965" s="284"/>
      <c r="G965" s="284"/>
      <c r="H965" s="284"/>
      <c r="I965" s="284"/>
      <c r="J965" s="284"/>
      <c r="K965" s="284"/>
      <c r="L965" s="284"/>
      <c r="M965" s="284"/>
      <c r="N965" s="284"/>
      <c r="O965" s="284"/>
      <c r="P965" s="287"/>
      <c r="Q965" s="284"/>
      <c r="R965" s="262"/>
      <c r="S965" s="293"/>
      <c r="T965" s="293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4"/>
      <c r="F966" s="284"/>
      <c r="G966" s="284"/>
      <c r="H966" s="284"/>
      <c r="I966" s="284"/>
      <c r="J966" s="284"/>
      <c r="K966" s="284"/>
      <c r="L966" s="284"/>
      <c r="M966" s="284"/>
      <c r="N966" s="284"/>
      <c r="O966" s="284"/>
      <c r="P966" s="287"/>
      <c r="Q966" s="284"/>
      <c r="R966" s="262"/>
      <c r="S966" s="293"/>
      <c r="T966" s="293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4"/>
      <c r="F967" s="284"/>
      <c r="G967" s="284"/>
      <c r="H967" s="284"/>
      <c r="I967" s="284"/>
      <c r="J967" s="284"/>
      <c r="K967" s="284"/>
      <c r="L967" s="284"/>
      <c r="M967" s="284"/>
      <c r="N967" s="284"/>
      <c r="O967" s="284"/>
      <c r="P967" s="287"/>
      <c r="Q967" s="284"/>
      <c r="R967" s="262"/>
      <c r="S967" s="293"/>
      <c r="T967" s="293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4"/>
      <c r="F968" s="284"/>
      <c r="G968" s="284"/>
      <c r="H968" s="284"/>
      <c r="I968" s="284"/>
      <c r="J968" s="284"/>
      <c r="K968" s="284"/>
      <c r="L968" s="284"/>
      <c r="M968" s="284"/>
      <c r="N968" s="284"/>
      <c r="O968" s="284"/>
      <c r="P968" s="287"/>
      <c r="Q968" s="284"/>
      <c r="R968" s="262"/>
      <c r="S968" s="293"/>
      <c r="T968" s="293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4"/>
      <c r="F969" s="284"/>
      <c r="G969" s="284"/>
      <c r="H969" s="284"/>
      <c r="I969" s="284"/>
      <c r="J969" s="284"/>
      <c r="K969" s="284"/>
      <c r="L969" s="284"/>
      <c r="M969" s="284"/>
      <c r="N969" s="284"/>
      <c r="O969" s="284"/>
      <c r="P969" s="287"/>
      <c r="Q969" s="284"/>
      <c r="R969" s="262"/>
      <c r="S969" s="293"/>
      <c r="T969" s="293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4"/>
      <c r="F970" s="284"/>
      <c r="G970" s="284"/>
      <c r="H970" s="284"/>
      <c r="I970" s="284"/>
      <c r="J970" s="284"/>
      <c r="K970" s="284"/>
      <c r="L970" s="284"/>
      <c r="M970" s="284"/>
      <c r="N970" s="284"/>
      <c r="O970" s="284"/>
      <c r="P970" s="287"/>
      <c r="Q970" s="284"/>
      <c r="R970" s="262"/>
      <c r="S970" s="293"/>
      <c r="T970" s="293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4"/>
      <c r="F971" s="284"/>
      <c r="G971" s="284"/>
      <c r="H971" s="284"/>
      <c r="I971" s="284"/>
      <c r="J971" s="284"/>
      <c r="K971" s="284"/>
      <c r="L971" s="284"/>
      <c r="M971" s="284"/>
      <c r="N971" s="284"/>
      <c r="O971" s="284"/>
      <c r="P971" s="287"/>
      <c r="Q971" s="284"/>
      <c r="R971" s="262"/>
      <c r="S971" s="293"/>
      <c r="T971" s="293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4"/>
      <c r="F972" s="284"/>
      <c r="G972" s="284"/>
      <c r="H972" s="284"/>
      <c r="I972" s="284"/>
      <c r="J972" s="284"/>
      <c r="K972" s="284"/>
      <c r="L972" s="284"/>
      <c r="M972" s="284"/>
      <c r="N972" s="284"/>
      <c r="O972" s="284"/>
      <c r="P972" s="287"/>
      <c r="Q972" s="284"/>
      <c r="R972" s="262"/>
      <c r="S972" s="293"/>
      <c r="T972" s="293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4"/>
      <c r="F973" s="284"/>
      <c r="G973" s="284"/>
      <c r="H973" s="284"/>
      <c r="I973" s="284"/>
      <c r="J973" s="284"/>
      <c r="K973" s="284"/>
      <c r="L973" s="284"/>
      <c r="M973" s="284"/>
      <c r="N973" s="284"/>
      <c r="O973" s="284"/>
      <c r="P973" s="287"/>
      <c r="Q973" s="284"/>
      <c r="R973" s="262"/>
      <c r="S973" s="293"/>
      <c r="T973" s="293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4"/>
      <c r="F974" s="284"/>
      <c r="G974" s="284"/>
      <c r="H974" s="284"/>
      <c r="I974" s="284"/>
      <c r="J974" s="284"/>
      <c r="K974" s="284"/>
      <c r="L974" s="284"/>
      <c r="M974" s="284"/>
      <c r="N974" s="284"/>
      <c r="O974" s="284"/>
      <c r="P974" s="287"/>
      <c r="Q974" s="284"/>
      <c r="R974" s="262"/>
      <c r="S974" s="293"/>
      <c r="T974" s="293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4"/>
      <c r="F975" s="284"/>
      <c r="G975" s="284"/>
      <c r="H975" s="284"/>
      <c r="I975" s="284"/>
      <c r="J975" s="284"/>
      <c r="K975" s="284"/>
      <c r="L975" s="284"/>
      <c r="M975" s="284"/>
      <c r="N975" s="284"/>
      <c r="O975" s="284"/>
      <c r="P975" s="287"/>
      <c r="Q975" s="284"/>
      <c r="R975" s="262"/>
      <c r="S975" s="293"/>
      <c r="T975" s="293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4"/>
      <c r="F976" s="284"/>
      <c r="G976" s="284"/>
      <c r="H976" s="284"/>
      <c r="I976" s="284"/>
      <c r="J976" s="284"/>
      <c r="K976" s="284"/>
      <c r="L976" s="284"/>
      <c r="M976" s="284"/>
      <c r="N976" s="284"/>
      <c r="O976" s="284"/>
      <c r="P976" s="287"/>
      <c r="Q976" s="284"/>
      <c r="R976" s="262"/>
      <c r="S976" s="293"/>
      <c r="T976" s="293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4"/>
      <c r="F977" s="284"/>
      <c r="G977" s="284"/>
      <c r="H977" s="284"/>
      <c r="I977" s="284"/>
      <c r="J977" s="284"/>
      <c r="K977" s="284"/>
      <c r="L977" s="284"/>
      <c r="M977" s="284"/>
      <c r="N977" s="284"/>
      <c r="O977" s="284"/>
      <c r="P977" s="287"/>
      <c r="Q977" s="284"/>
      <c r="R977" s="262"/>
      <c r="S977" s="293"/>
      <c r="T977" s="293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4"/>
      <c r="F978" s="284"/>
      <c r="G978" s="284"/>
      <c r="H978" s="284"/>
      <c r="I978" s="284"/>
      <c r="J978" s="284"/>
      <c r="K978" s="284"/>
      <c r="L978" s="284"/>
      <c r="M978" s="284"/>
      <c r="N978" s="284"/>
      <c r="O978" s="284"/>
      <c r="P978" s="287"/>
      <c r="Q978" s="284"/>
      <c r="R978" s="262"/>
      <c r="S978" s="293"/>
      <c r="T978" s="293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4"/>
      <c r="F979" s="284"/>
      <c r="G979" s="284"/>
      <c r="H979" s="284"/>
      <c r="I979" s="284"/>
      <c r="J979" s="284"/>
      <c r="K979" s="284"/>
      <c r="L979" s="284"/>
      <c r="M979" s="284"/>
      <c r="N979" s="284"/>
      <c r="O979" s="284"/>
      <c r="P979" s="287"/>
      <c r="Q979" s="284"/>
      <c r="R979" s="262"/>
      <c r="S979" s="293"/>
      <c r="T979" s="293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4"/>
      <c r="F980" s="284"/>
      <c r="G980" s="284"/>
      <c r="H980" s="284"/>
      <c r="I980" s="284"/>
      <c r="J980" s="284"/>
      <c r="K980" s="284"/>
      <c r="L980" s="284"/>
      <c r="M980" s="284"/>
      <c r="N980" s="284"/>
      <c r="O980" s="284"/>
      <c r="P980" s="287"/>
      <c r="Q980" s="284"/>
      <c r="R980" s="262"/>
      <c r="S980" s="293"/>
      <c r="T980" s="293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4"/>
      <c r="F981" s="284"/>
      <c r="G981" s="284"/>
      <c r="H981" s="284"/>
      <c r="I981" s="284"/>
      <c r="J981" s="284"/>
      <c r="K981" s="284"/>
      <c r="L981" s="284"/>
      <c r="M981" s="284"/>
      <c r="N981" s="284"/>
      <c r="O981" s="284"/>
      <c r="P981" s="287"/>
      <c r="Q981" s="284"/>
      <c r="R981" s="262"/>
      <c r="S981" s="293"/>
      <c r="T981" s="293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4"/>
      <c r="F982" s="284"/>
      <c r="G982" s="284"/>
      <c r="H982" s="284"/>
      <c r="I982" s="284"/>
      <c r="J982" s="284"/>
      <c r="K982" s="284"/>
      <c r="L982" s="284"/>
      <c r="M982" s="284"/>
      <c r="N982" s="284"/>
      <c r="O982" s="284"/>
      <c r="P982" s="287"/>
      <c r="Q982" s="284"/>
      <c r="R982" s="262"/>
      <c r="S982" s="293"/>
      <c r="T982" s="293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4"/>
      <c r="F983" s="284"/>
      <c r="G983" s="284"/>
      <c r="H983" s="284"/>
      <c r="I983" s="284"/>
      <c r="J983" s="284"/>
      <c r="K983" s="284"/>
      <c r="L983" s="284"/>
      <c r="M983" s="284"/>
      <c r="N983" s="284"/>
      <c r="O983" s="284"/>
      <c r="P983" s="287"/>
      <c r="Q983" s="284"/>
      <c r="R983" s="262"/>
      <c r="S983" s="293"/>
      <c r="T983" s="293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4"/>
      <c r="F984" s="284"/>
      <c r="G984" s="284"/>
      <c r="H984" s="284"/>
      <c r="I984" s="284"/>
      <c r="J984" s="284"/>
      <c r="K984" s="284"/>
      <c r="L984" s="284"/>
      <c r="M984" s="284"/>
      <c r="N984" s="284"/>
      <c r="O984" s="284"/>
      <c r="P984" s="287"/>
      <c r="Q984" s="284"/>
      <c r="R984" s="262"/>
      <c r="S984" s="293"/>
      <c r="T984" s="293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4"/>
      <c r="F985" s="284"/>
      <c r="G985" s="284"/>
      <c r="H985" s="284"/>
      <c r="I985" s="284"/>
      <c r="J985" s="284"/>
      <c r="K985" s="284"/>
      <c r="L985" s="284"/>
      <c r="M985" s="284"/>
      <c r="N985" s="284"/>
      <c r="O985" s="284"/>
      <c r="P985" s="287"/>
      <c r="Q985" s="284"/>
      <c r="R985" s="262"/>
      <c r="S985" s="293"/>
      <c r="T985" s="293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4"/>
      <c r="F986" s="284"/>
      <c r="G986" s="284"/>
      <c r="H986" s="284"/>
      <c r="I986" s="284"/>
      <c r="J986" s="284"/>
      <c r="K986" s="284"/>
      <c r="L986" s="284"/>
      <c r="M986" s="284"/>
      <c r="N986" s="284"/>
      <c r="O986" s="284"/>
      <c r="P986" s="287"/>
      <c r="Q986" s="284"/>
      <c r="R986" s="262"/>
      <c r="S986" s="293"/>
      <c r="T986" s="293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4"/>
      <c r="F987" s="284"/>
      <c r="G987" s="284"/>
      <c r="H987" s="284"/>
      <c r="I987" s="284"/>
      <c r="J987" s="284"/>
      <c r="K987" s="284"/>
      <c r="L987" s="284"/>
      <c r="M987" s="284"/>
      <c r="N987" s="284"/>
      <c r="O987" s="284"/>
      <c r="P987" s="287"/>
      <c r="Q987" s="284"/>
      <c r="R987" s="262"/>
      <c r="S987" s="293"/>
      <c r="T987" s="293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4"/>
      <c r="F988" s="284"/>
      <c r="G988" s="284"/>
      <c r="H988" s="284"/>
      <c r="I988" s="284"/>
      <c r="J988" s="284"/>
      <c r="K988" s="284"/>
      <c r="L988" s="284"/>
      <c r="M988" s="284"/>
      <c r="N988" s="284"/>
      <c r="O988" s="284"/>
      <c r="P988" s="287"/>
      <c r="Q988" s="284"/>
      <c r="R988" s="262"/>
      <c r="S988" s="293"/>
      <c r="T988" s="293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78"/>
  <sheetViews>
    <sheetView tabSelected="1" topLeftCell="B322" zoomScale="80" zoomScaleNormal="80" workbookViewId="0">
      <selection activeCell="M340" sqref="M340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286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2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2" t="s">
        <v>1</v>
      </c>
      <c r="B2" s="311"/>
      <c r="C2" s="311"/>
      <c r="D2" s="311"/>
      <c r="E2" s="311"/>
      <c r="F2" s="311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15" t="s">
        <v>2</v>
      </c>
      <c r="W2" s="311"/>
      <c r="X2" s="311"/>
      <c r="Y2" s="311"/>
      <c r="Z2" s="311"/>
      <c r="AA2" s="311"/>
      <c r="AB2" s="311"/>
      <c r="AC2" s="311"/>
      <c r="AD2" s="196"/>
    </row>
    <row r="3" spans="1:30" ht="23.25" customHeight="1">
      <c r="A3" s="310" t="s">
        <v>3</v>
      </c>
      <c r="B3" s="311"/>
      <c r="C3" s="311"/>
      <c r="D3" s="311"/>
      <c r="E3" s="311"/>
      <c r="F3" s="311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3" t="s">
        <v>4</v>
      </c>
      <c r="W3" s="311"/>
      <c r="X3" s="311"/>
      <c r="Y3" s="311"/>
      <c r="Z3" s="311"/>
      <c r="AA3" s="311"/>
      <c r="AB3" s="311"/>
      <c r="AC3" s="311"/>
      <c r="AD3" s="195"/>
    </row>
    <row r="4" spans="1:30" ht="39" customHeight="1">
      <c r="A4" s="323" t="s">
        <v>518</v>
      </c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4"/>
      <c r="Y4" s="324"/>
      <c r="Z4" s="324"/>
      <c r="AA4" s="324"/>
      <c r="AB4" s="324"/>
      <c r="AC4" s="324"/>
      <c r="AD4" s="5"/>
    </row>
    <row r="5" spans="1:30" ht="26.25" customHeight="1">
      <c r="A5" s="325" t="s">
        <v>141</v>
      </c>
      <c r="B5" s="324"/>
      <c r="C5" s="324"/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1" t="s">
        <v>5</v>
      </c>
      <c r="B7" s="338" t="s">
        <v>6</v>
      </c>
      <c r="C7" s="330"/>
      <c r="D7" s="334" t="s">
        <v>142</v>
      </c>
      <c r="E7" s="341" t="s">
        <v>47</v>
      </c>
      <c r="F7" s="341" t="s">
        <v>48</v>
      </c>
      <c r="G7" s="379" t="s">
        <v>49</v>
      </c>
      <c r="H7" s="381" t="s">
        <v>7</v>
      </c>
      <c r="I7" s="321"/>
      <c r="J7" s="321"/>
      <c r="K7" s="321"/>
      <c r="L7" s="321"/>
      <c r="M7" s="321"/>
      <c r="N7" s="321"/>
      <c r="O7" s="321"/>
      <c r="P7" s="321"/>
      <c r="Q7" s="321"/>
      <c r="R7" s="322"/>
      <c r="S7" s="376" t="s">
        <v>50</v>
      </c>
      <c r="T7" s="316" t="s">
        <v>51</v>
      </c>
      <c r="U7" s="376" t="s">
        <v>52</v>
      </c>
      <c r="V7" s="316" t="s">
        <v>9</v>
      </c>
      <c r="W7" s="376" t="s">
        <v>53</v>
      </c>
      <c r="X7" s="385" t="s">
        <v>10</v>
      </c>
      <c r="Y7" s="385" t="s">
        <v>11</v>
      </c>
      <c r="Z7" s="385" t="s">
        <v>12</v>
      </c>
      <c r="AA7" s="385" t="s">
        <v>13</v>
      </c>
      <c r="AB7" s="385" t="s">
        <v>524</v>
      </c>
      <c r="AC7" s="400" t="s">
        <v>523</v>
      </c>
      <c r="AD7" s="35"/>
    </row>
    <row r="8" spans="1:30" ht="24.75" customHeight="1">
      <c r="A8" s="342"/>
      <c r="B8" s="339"/>
      <c r="C8" s="340"/>
      <c r="D8" s="357"/>
      <c r="E8" s="342"/>
      <c r="F8" s="342"/>
      <c r="G8" s="342"/>
      <c r="H8" s="380" t="s">
        <v>54</v>
      </c>
      <c r="I8" s="322"/>
      <c r="J8" s="125" t="s">
        <v>55</v>
      </c>
      <c r="K8" s="384" t="s">
        <v>56</v>
      </c>
      <c r="L8" s="322"/>
      <c r="M8" s="316" t="s">
        <v>15</v>
      </c>
      <c r="N8" s="316" t="s">
        <v>16</v>
      </c>
      <c r="O8" s="316" t="s">
        <v>17</v>
      </c>
      <c r="P8" s="316" t="s">
        <v>18</v>
      </c>
      <c r="Q8" s="316" t="s">
        <v>19</v>
      </c>
      <c r="R8" s="316" t="s">
        <v>20</v>
      </c>
      <c r="S8" s="342"/>
      <c r="T8" s="342"/>
      <c r="U8" s="342"/>
      <c r="V8" s="342"/>
      <c r="W8" s="342"/>
      <c r="X8" s="342"/>
      <c r="Y8" s="342"/>
      <c r="Z8" s="342"/>
      <c r="AA8" s="342"/>
      <c r="AB8" s="342"/>
      <c r="AC8" s="342"/>
      <c r="AD8" s="35"/>
    </row>
    <row r="9" spans="1:30" ht="84.75" customHeight="1">
      <c r="A9" s="337"/>
      <c r="B9" s="331"/>
      <c r="C9" s="333"/>
      <c r="D9" s="358"/>
      <c r="E9" s="337"/>
      <c r="F9" s="337"/>
      <c r="G9" s="337"/>
      <c r="H9" s="36" t="s">
        <v>57</v>
      </c>
      <c r="I9" s="36" t="s">
        <v>58</v>
      </c>
      <c r="J9" s="382" t="s">
        <v>59</v>
      </c>
      <c r="K9" s="36" t="s">
        <v>57</v>
      </c>
      <c r="L9" s="36" t="s">
        <v>58</v>
      </c>
      <c r="M9" s="337"/>
      <c r="N9" s="337"/>
      <c r="O9" s="337"/>
      <c r="P9" s="337"/>
      <c r="Q9" s="337"/>
      <c r="R9" s="337"/>
      <c r="S9" s="342"/>
      <c r="T9" s="337"/>
      <c r="U9" s="342"/>
      <c r="V9" s="337"/>
      <c r="W9" s="342"/>
      <c r="X9" s="337"/>
      <c r="Y9" s="337"/>
      <c r="Z9" s="337"/>
      <c r="AA9" s="337"/>
      <c r="AB9" s="337"/>
      <c r="AC9" s="337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3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37"/>
      <c r="T10" s="14" t="s">
        <v>39</v>
      </c>
      <c r="U10" s="337"/>
      <c r="V10" s="40" t="s">
        <v>40</v>
      </c>
      <c r="W10" s="337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46">
        <v>157.5</v>
      </c>
      <c r="O11" s="348">
        <v>0</v>
      </c>
      <c r="P11" s="370">
        <f>SUM(M11:M30)+N11+O11</f>
        <v>862.5</v>
      </c>
      <c r="Q11" s="348">
        <v>0</v>
      </c>
      <c r="R11" s="350">
        <v>0</v>
      </c>
      <c r="S11" s="344">
        <v>450</v>
      </c>
      <c r="T11" s="348">
        <v>450</v>
      </c>
      <c r="U11" s="344">
        <v>112</v>
      </c>
      <c r="V11" s="377">
        <v>112</v>
      </c>
      <c r="W11" s="344">
        <v>56</v>
      </c>
      <c r="X11" s="377">
        <v>56</v>
      </c>
      <c r="Y11" s="370">
        <f>ROUND((P11-T11),1)</f>
        <v>412.5</v>
      </c>
      <c r="Z11" s="403">
        <f>IF(OR(SUM(V11:V30)="",SUM(Q11:Q30)=""),0,IF(OR(SUM(U11:U30)=320,SUM(V11:V30)&gt;0),ROUND((SUM(Q11:Q30)-SUM(V11:V30)),1),0))</f>
        <v>-112</v>
      </c>
      <c r="AA11" s="403">
        <f>IF(OR(SUM(X11:X30)="",SUM(R11:R30)=""),0,IF(OR(SUM(W11:W30)=160,SUM(X11:X30)&gt;0),ROUND((SUM(R11:R30)-SUM(X11:X30)),1),0))</f>
        <v>-56</v>
      </c>
      <c r="AB11" s="348"/>
      <c r="AC11" s="401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2"/>
      <c r="O12" s="342"/>
      <c r="P12" s="342"/>
      <c r="Q12" s="342"/>
      <c r="R12" s="342"/>
      <c r="S12" s="342"/>
      <c r="T12" s="342"/>
      <c r="U12" s="342"/>
      <c r="V12" s="342"/>
      <c r="W12" s="342"/>
      <c r="X12" s="342"/>
      <c r="Y12" s="342"/>
      <c r="Z12" s="342"/>
      <c r="AA12" s="342"/>
      <c r="AB12" s="342"/>
      <c r="AC12" s="342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2"/>
      <c r="O13" s="342"/>
      <c r="P13" s="342"/>
      <c r="Q13" s="342"/>
      <c r="R13" s="342"/>
      <c r="S13" s="342"/>
      <c r="T13" s="342"/>
      <c r="U13" s="342"/>
      <c r="V13" s="342"/>
      <c r="W13" s="342"/>
      <c r="X13" s="342"/>
      <c r="Y13" s="342"/>
      <c r="Z13" s="342"/>
      <c r="AA13" s="342"/>
      <c r="AB13" s="342"/>
      <c r="AC13" s="342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/>
      <c r="Z14" s="342"/>
      <c r="AA14" s="342"/>
      <c r="AB14" s="342"/>
      <c r="AC14" s="342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2"/>
      <c r="O17" s="352"/>
      <c r="P17" s="352"/>
      <c r="Q17" s="352"/>
      <c r="R17" s="352"/>
      <c r="S17" s="352"/>
      <c r="T17" s="352"/>
      <c r="U17" s="352"/>
      <c r="V17" s="352"/>
      <c r="W17" s="352"/>
      <c r="X17" s="352"/>
      <c r="Y17" s="352"/>
      <c r="Z17" s="352"/>
      <c r="AA17" s="352"/>
      <c r="AB17" s="352"/>
      <c r="AC17" s="352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2"/>
      <c r="O18" s="352"/>
      <c r="P18" s="352"/>
      <c r="Q18" s="352"/>
      <c r="R18" s="352"/>
      <c r="S18" s="352"/>
      <c r="T18" s="352"/>
      <c r="U18" s="352"/>
      <c r="V18" s="352"/>
      <c r="W18" s="352"/>
      <c r="X18" s="352"/>
      <c r="Y18" s="352"/>
      <c r="Z18" s="352"/>
      <c r="AA18" s="352"/>
      <c r="AB18" s="352"/>
      <c r="AC18" s="352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2"/>
      <c r="O19" s="352"/>
      <c r="P19" s="352"/>
      <c r="Q19" s="352"/>
      <c r="R19" s="352"/>
      <c r="S19" s="352"/>
      <c r="T19" s="352"/>
      <c r="U19" s="352"/>
      <c r="V19" s="352"/>
      <c r="W19" s="352"/>
      <c r="X19" s="352"/>
      <c r="Y19" s="352"/>
      <c r="Z19" s="352"/>
      <c r="AA19" s="352"/>
      <c r="AB19" s="352"/>
      <c r="AC19" s="352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2"/>
      <c r="O20" s="352"/>
      <c r="P20" s="352"/>
      <c r="Q20" s="352"/>
      <c r="R20" s="352"/>
      <c r="S20" s="352"/>
      <c r="T20" s="352"/>
      <c r="U20" s="352"/>
      <c r="V20" s="352"/>
      <c r="W20" s="352"/>
      <c r="X20" s="352"/>
      <c r="Y20" s="352"/>
      <c r="Z20" s="352"/>
      <c r="AA20" s="352"/>
      <c r="AB20" s="352"/>
      <c r="AC20" s="352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2"/>
      <c r="O21" s="352"/>
      <c r="P21" s="352"/>
      <c r="Q21" s="352"/>
      <c r="R21" s="352"/>
      <c r="S21" s="352"/>
      <c r="T21" s="352"/>
      <c r="U21" s="352"/>
      <c r="V21" s="352"/>
      <c r="W21" s="352"/>
      <c r="X21" s="352"/>
      <c r="Y21" s="352"/>
      <c r="Z21" s="352"/>
      <c r="AA21" s="352"/>
      <c r="AB21" s="352"/>
      <c r="AC21" s="352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2"/>
      <c r="O22" s="352"/>
      <c r="P22" s="352"/>
      <c r="Q22" s="352"/>
      <c r="R22" s="352"/>
      <c r="S22" s="352"/>
      <c r="T22" s="352"/>
      <c r="U22" s="352"/>
      <c r="V22" s="352"/>
      <c r="W22" s="352"/>
      <c r="X22" s="352"/>
      <c r="Y22" s="352"/>
      <c r="Z22" s="352"/>
      <c r="AA22" s="352"/>
      <c r="AB22" s="352"/>
      <c r="AC22" s="352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2"/>
      <c r="O23" s="352"/>
      <c r="P23" s="352"/>
      <c r="Q23" s="352"/>
      <c r="R23" s="352"/>
      <c r="S23" s="352"/>
      <c r="T23" s="352"/>
      <c r="U23" s="352"/>
      <c r="V23" s="352"/>
      <c r="W23" s="352"/>
      <c r="X23" s="352"/>
      <c r="Y23" s="352"/>
      <c r="Z23" s="352"/>
      <c r="AA23" s="352"/>
      <c r="AB23" s="352"/>
      <c r="AC23" s="352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2"/>
      <c r="O24" s="352"/>
      <c r="P24" s="352"/>
      <c r="Q24" s="352"/>
      <c r="R24" s="352"/>
      <c r="S24" s="352"/>
      <c r="T24" s="352"/>
      <c r="U24" s="352"/>
      <c r="V24" s="352"/>
      <c r="W24" s="352"/>
      <c r="X24" s="352"/>
      <c r="Y24" s="352"/>
      <c r="Z24" s="352"/>
      <c r="AA24" s="352"/>
      <c r="AB24" s="352"/>
      <c r="AC24" s="352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2"/>
      <c r="O25" s="352"/>
      <c r="P25" s="352"/>
      <c r="Q25" s="352"/>
      <c r="R25" s="352"/>
      <c r="S25" s="352"/>
      <c r="T25" s="352"/>
      <c r="U25" s="352"/>
      <c r="V25" s="352"/>
      <c r="W25" s="352"/>
      <c r="X25" s="352"/>
      <c r="Y25" s="352"/>
      <c r="Z25" s="352"/>
      <c r="AA25" s="352"/>
      <c r="AB25" s="352"/>
      <c r="AC25" s="352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2"/>
      <c r="O26" s="352"/>
      <c r="P26" s="352"/>
      <c r="Q26" s="352"/>
      <c r="R26" s="352"/>
      <c r="S26" s="352"/>
      <c r="T26" s="352"/>
      <c r="U26" s="352"/>
      <c r="V26" s="352"/>
      <c r="W26" s="352"/>
      <c r="X26" s="352"/>
      <c r="Y26" s="352"/>
      <c r="Z26" s="352"/>
      <c r="AA26" s="352"/>
      <c r="AB26" s="352"/>
      <c r="AC26" s="352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2"/>
      <c r="O27" s="352"/>
      <c r="P27" s="352"/>
      <c r="Q27" s="352"/>
      <c r="R27" s="352"/>
      <c r="S27" s="352"/>
      <c r="T27" s="352"/>
      <c r="U27" s="352"/>
      <c r="V27" s="352"/>
      <c r="W27" s="352"/>
      <c r="X27" s="352"/>
      <c r="Y27" s="352"/>
      <c r="Z27" s="352"/>
      <c r="AA27" s="352"/>
      <c r="AB27" s="352"/>
      <c r="AC27" s="352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2"/>
      <c r="O28" s="352"/>
      <c r="P28" s="352"/>
      <c r="Q28" s="352"/>
      <c r="R28" s="352"/>
      <c r="S28" s="352"/>
      <c r="T28" s="352"/>
      <c r="U28" s="352"/>
      <c r="V28" s="352"/>
      <c r="W28" s="352"/>
      <c r="X28" s="352"/>
      <c r="Y28" s="352"/>
      <c r="Z28" s="352"/>
      <c r="AA28" s="352"/>
      <c r="AB28" s="352"/>
      <c r="AC28" s="352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46">
        <v>213.8</v>
      </c>
      <c r="O31" s="348">
        <v>0</v>
      </c>
      <c r="P31" s="350">
        <f>SUM(M31:M50)+N31+O31</f>
        <v>949.90000000000009</v>
      </c>
      <c r="Q31" s="348">
        <v>0</v>
      </c>
      <c r="R31" s="350">
        <v>0</v>
      </c>
      <c r="S31" s="344">
        <v>450</v>
      </c>
      <c r="T31" s="348">
        <v>450</v>
      </c>
      <c r="U31" s="344">
        <v>112</v>
      </c>
      <c r="V31" s="377">
        <v>112</v>
      </c>
      <c r="W31" s="344">
        <v>56</v>
      </c>
      <c r="X31" s="348">
        <v>56</v>
      </c>
      <c r="Y31" s="350">
        <f>ROUND((P31-T31),1)</f>
        <v>499.9</v>
      </c>
      <c r="Z31" s="389">
        <f>IF(OR(SUM(V31)="",SUM(Q31)=""),0,IF(OR(SUM(U31)=320,SUM(V31)&gt;0),ROUND((SUM(Q31)-SUM(V31)),1),0))</f>
        <v>-112</v>
      </c>
      <c r="AA31" s="389">
        <f>IF(OR(SUM(X31)="",SUM(R31)=""),0,IF(OR(SUM(W31)=160,SUM(X31)&gt;0),ROUND((SUM(R31)-SUM(X31)),1),0))</f>
        <v>-56</v>
      </c>
      <c r="AB31" s="398"/>
      <c r="AC31" s="395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471</v>
      </c>
      <c r="F32" s="128" t="s">
        <v>412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47"/>
      <c r="O32" s="349"/>
      <c r="P32" s="351"/>
      <c r="Q32" s="349"/>
      <c r="R32" s="351"/>
      <c r="S32" s="345"/>
      <c r="T32" s="349"/>
      <c r="U32" s="345"/>
      <c r="V32" s="378"/>
      <c r="W32" s="345"/>
      <c r="X32" s="349"/>
      <c r="Y32" s="351"/>
      <c r="Z32" s="392"/>
      <c r="AA32" s="392"/>
      <c r="AB32" s="399"/>
      <c r="AC32" s="396"/>
      <c r="AD32" s="83"/>
    </row>
    <row r="33" spans="1:30" s="225" customFormat="1" ht="18.75" customHeight="1">
      <c r="A33" s="121"/>
      <c r="B33" s="130"/>
      <c r="C33" s="131"/>
      <c r="D33" s="126"/>
      <c r="E33" s="127" t="s">
        <v>472</v>
      </c>
      <c r="F33" s="128" t="s">
        <v>470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47"/>
      <c r="O33" s="349"/>
      <c r="P33" s="351"/>
      <c r="Q33" s="349"/>
      <c r="R33" s="351"/>
      <c r="S33" s="345"/>
      <c r="T33" s="349"/>
      <c r="U33" s="345"/>
      <c r="V33" s="378"/>
      <c r="W33" s="345"/>
      <c r="X33" s="349"/>
      <c r="Y33" s="351"/>
      <c r="Z33" s="392"/>
      <c r="AA33" s="392"/>
      <c r="AB33" s="399"/>
      <c r="AC33" s="396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2"/>
      <c r="O37" s="352"/>
      <c r="P37" s="352"/>
      <c r="Q37" s="352"/>
      <c r="R37" s="352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2"/>
      <c r="Z38" s="352"/>
      <c r="AA38" s="352"/>
      <c r="AB38" s="352"/>
      <c r="AC38" s="352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2"/>
      <c r="O39" s="352"/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52"/>
      <c r="AA39" s="352"/>
      <c r="AB39" s="352"/>
      <c r="AC39" s="352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2"/>
      <c r="O45" s="352"/>
      <c r="P45" s="352"/>
      <c r="Q45" s="352"/>
      <c r="R45" s="352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2"/>
      <c r="O47" s="352"/>
      <c r="P47" s="352"/>
      <c r="Q47" s="352"/>
      <c r="R47" s="352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2"/>
      <c r="O48" s="352"/>
      <c r="P48" s="352"/>
      <c r="Q48" s="352"/>
      <c r="R48" s="352"/>
      <c r="S48" s="352"/>
      <c r="T48" s="352"/>
      <c r="U48" s="352"/>
      <c r="V48" s="352"/>
      <c r="W48" s="352"/>
      <c r="X48" s="352"/>
      <c r="Y48" s="352"/>
      <c r="Z48" s="352"/>
      <c r="AA48" s="352"/>
      <c r="AB48" s="352"/>
      <c r="AC48" s="352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37"/>
      <c r="O50" s="337"/>
      <c r="P50" s="342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42"/>
      <c r="AC50" s="342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46">
        <v>67.5</v>
      </c>
      <c r="O51" s="348">
        <v>0</v>
      </c>
      <c r="P51" s="350">
        <f>SUM(M51:M70)+N51+O51</f>
        <v>1060.5</v>
      </c>
      <c r="Q51" s="348">
        <v>0</v>
      </c>
      <c r="R51" s="350">
        <v>0</v>
      </c>
      <c r="S51" s="344">
        <v>450</v>
      </c>
      <c r="T51" s="348">
        <v>450</v>
      </c>
      <c r="U51" s="344">
        <v>112</v>
      </c>
      <c r="V51" s="377">
        <v>112</v>
      </c>
      <c r="W51" s="344">
        <v>56</v>
      </c>
      <c r="X51" s="348">
        <v>56</v>
      </c>
      <c r="Y51" s="350">
        <f>ROUND((P51-T51),1)</f>
        <v>610.5</v>
      </c>
      <c r="Z51" s="389">
        <f>IF(OR(SUM(V51:V70)="",SUM(Q51:Q70)=""),0,IF(OR(SUM(U51:U70)=320,SUM(V51:V70)&gt;0),ROUND((SUM(Q51:Q70)-SUM(V51:V70)),1),0))</f>
        <v>-112</v>
      </c>
      <c r="AA51" s="389">
        <f>IF(OR(SUM(X51:X70)="",SUM(R51:R70)=""),0,IF(OR(SUM(W51:W70)=160,SUM(X51:X70)&gt;0),ROUND((SUM(R51:R70)-SUM(X51:X70)),1),0))</f>
        <v>-56</v>
      </c>
      <c r="AB51" s="390"/>
      <c r="AC51" s="395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83"/>
    </row>
    <row r="65" spans="1:30" s="225" customFormat="1" ht="18" customHeight="1">
      <c r="A65" s="121"/>
      <c r="B65" s="107"/>
      <c r="C65" s="108"/>
      <c r="D65" s="42"/>
      <c r="E65" s="43" t="s">
        <v>486</v>
      </c>
      <c r="F65" s="44" t="s">
        <v>484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2"/>
      <c r="O65" s="352"/>
      <c r="P65" s="352"/>
      <c r="Q65" s="352"/>
      <c r="R65" s="352"/>
      <c r="S65" s="352"/>
      <c r="T65" s="352"/>
      <c r="U65" s="352"/>
      <c r="V65" s="352"/>
      <c r="W65" s="352"/>
      <c r="X65" s="352"/>
      <c r="Y65" s="352"/>
      <c r="Z65" s="352"/>
      <c r="AA65" s="352"/>
      <c r="AB65" s="352"/>
      <c r="AC65" s="352"/>
      <c r="AD65" s="83"/>
    </row>
    <row r="66" spans="1:30" s="225" customFormat="1" ht="18" customHeight="1">
      <c r="A66" s="121"/>
      <c r="B66" s="107"/>
      <c r="C66" s="108"/>
      <c r="D66" s="42"/>
      <c r="E66" s="43" t="s">
        <v>487</v>
      </c>
      <c r="F66" s="44" t="s">
        <v>485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2"/>
      <c r="O66" s="352"/>
      <c r="P66" s="352"/>
      <c r="Q66" s="352"/>
      <c r="R66" s="352"/>
      <c r="S66" s="352"/>
      <c r="T66" s="352"/>
      <c r="U66" s="352"/>
      <c r="V66" s="352"/>
      <c r="W66" s="352"/>
      <c r="X66" s="352"/>
      <c r="Y66" s="352"/>
      <c r="Z66" s="352"/>
      <c r="AA66" s="352"/>
      <c r="AB66" s="352"/>
      <c r="AC66" s="352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2"/>
      <c r="O68" s="352"/>
      <c r="P68" s="352"/>
      <c r="Q68" s="352"/>
      <c r="R68" s="352"/>
      <c r="S68" s="352"/>
      <c r="T68" s="352"/>
      <c r="U68" s="352"/>
      <c r="V68" s="352"/>
      <c r="W68" s="352"/>
      <c r="X68" s="352"/>
      <c r="Y68" s="352"/>
      <c r="Z68" s="352"/>
      <c r="AA68" s="352"/>
      <c r="AB68" s="352"/>
      <c r="AC68" s="352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337"/>
      <c r="Z70" s="337"/>
      <c r="AA70" s="337"/>
      <c r="AB70" s="337"/>
      <c r="AC70" s="337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46">
        <v>139.5</v>
      </c>
      <c r="O71" s="348">
        <v>0</v>
      </c>
      <c r="P71" s="350">
        <f>SUM(M71:M90)+N71+O71</f>
        <v>924</v>
      </c>
      <c r="Q71" s="348">
        <v>0</v>
      </c>
      <c r="R71" s="350">
        <v>0</v>
      </c>
      <c r="S71" s="344">
        <v>450</v>
      </c>
      <c r="T71" s="348">
        <v>450</v>
      </c>
      <c r="U71" s="344">
        <v>112</v>
      </c>
      <c r="V71" s="377">
        <v>112</v>
      </c>
      <c r="W71" s="344">
        <v>56</v>
      </c>
      <c r="X71" s="348">
        <v>56</v>
      </c>
      <c r="Y71" s="350">
        <f>ROUND((P71-T71),1)</f>
        <v>474</v>
      </c>
      <c r="Z71" s="389">
        <f>IF(OR(SUM(V71:V90)="",SUM(Q71:Q90)=""),0,IF(OR(SUM(U71:U90)=320,SUM(V71:V90)&gt;0),ROUND((SUM(Q71:Q90)-SUM(V71:V90)),1),0))</f>
        <v>-112</v>
      </c>
      <c r="AA71" s="389">
        <f>IF(OR(SUM(X71:X90)="",SUM(R71:R90)=""),0,IF(OR(SUM(W71:W90)=160,SUM(X71:X90)&gt;0),ROUND((SUM(R71:R90)-SUM(X71:X90)),1),0))</f>
        <v>-56</v>
      </c>
      <c r="AB71" s="390"/>
      <c r="AC71" s="395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2"/>
      <c r="O72" s="342"/>
      <c r="P72" s="342"/>
      <c r="Q72" s="342"/>
      <c r="R72" s="342"/>
      <c r="S72" s="342"/>
      <c r="T72" s="342"/>
      <c r="U72" s="342"/>
      <c r="V72" s="342"/>
      <c r="W72" s="342"/>
      <c r="X72" s="342"/>
      <c r="Y72" s="342"/>
      <c r="Z72" s="342"/>
      <c r="AA72" s="342"/>
      <c r="AB72" s="342"/>
      <c r="AC72" s="342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2"/>
      <c r="O73" s="342"/>
      <c r="P73" s="342"/>
      <c r="Q73" s="342"/>
      <c r="R73" s="342"/>
      <c r="S73" s="342"/>
      <c r="T73" s="342"/>
      <c r="U73" s="342"/>
      <c r="V73" s="342"/>
      <c r="W73" s="342"/>
      <c r="X73" s="342"/>
      <c r="Y73" s="342"/>
      <c r="Z73" s="342"/>
      <c r="AA73" s="342"/>
      <c r="AB73" s="342"/>
      <c r="AC73" s="342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83"/>
    </row>
    <row r="76" spans="1:30" s="225" customFormat="1" ht="18" customHeight="1">
      <c r="A76" s="121"/>
      <c r="B76" s="107"/>
      <c r="C76" s="108"/>
      <c r="D76" s="42"/>
      <c r="E76" s="43" t="s">
        <v>488</v>
      </c>
      <c r="F76" s="44" t="s">
        <v>484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2"/>
      <c r="O76" s="352"/>
      <c r="P76" s="352"/>
      <c r="Q76" s="352"/>
      <c r="R76" s="352"/>
      <c r="S76" s="352"/>
      <c r="T76" s="352"/>
      <c r="U76" s="352"/>
      <c r="V76" s="352"/>
      <c r="W76" s="352"/>
      <c r="X76" s="352"/>
      <c r="Y76" s="352"/>
      <c r="Z76" s="352"/>
      <c r="AA76" s="352"/>
      <c r="AB76" s="352"/>
      <c r="AC76" s="352"/>
      <c r="AD76" s="83"/>
    </row>
    <row r="77" spans="1:30" s="225" customFormat="1" ht="18" customHeight="1">
      <c r="A77" s="121"/>
      <c r="B77" s="107"/>
      <c r="C77" s="108"/>
      <c r="D77" s="42"/>
      <c r="E77" s="43" t="s">
        <v>489</v>
      </c>
      <c r="F77" s="44" t="s">
        <v>485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2"/>
      <c r="O77" s="352"/>
      <c r="P77" s="352"/>
      <c r="Q77" s="352"/>
      <c r="R77" s="352"/>
      <c r="S77" s="352"/>
      <c r="T77" s="352"/>
      <c r="U77" s="352"/>
      <c r="V77" s="352"/>
      <c r="W77" s="352"/>
      <c r="X77" s="352"/>
      <c r="Y77" s="352"/>
      <c r="Z77" s="352"/>
      <c r="AA77" s="352"/>
      <c r="AB77" s="352"/>
      <c r="AC77" s="352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2"/>
      <c r="O81" s="342"/>
      <c r="P81" s="342"/>
      <c r="Q81" s="342"/>
      <c r="R81" s="342"/>
      <c r="S81" s="342"/>
      <c r="T81" s="342"/>
      <c r="U81" s="342"/>
      <c r="V81" s="342"/>
      <c r="W81" s="342"/>
      <c r="X81" s="342"/>
      <c r="Y81" s="342"/>
      <c r="Z81" s="342"/>
      <c r="AA81" s="342"/>
      <c r="AB81" s="342"/>
      <c r="AC81" s="342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2"/>
      <c r="O82" s="342"/>
      <c r="P82" s="342"/>
      <c r="Q82" s="342"/>
      <c r="R82" s="342"/>
      <c r="S82" s="342"/>
      <c r="T82" s="342"/>
      <c r="U82" s="342"/>
      <c r="V82" s="342"/>
      <c r="W82" s="342"/>
      <c r="X82" s="342"/>
      <c r="Y82" s="342"/>
      <c r="Z82" s="342"/>
      <c r="AA82" s="342"/>
      <c r="AB82" s="342"/>
      <c r="AC82" s="342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2"/>
      <c r="O88" s="352"/>
      <c r="P88" s="352"/>
      <c r="Q88" s="352"/>
      <c r="R88" s="352"/>
      <c r="S88" s="352"/>
      <c r="T88" s="352"/>
      <c r="U88" s="352"/>
      <c r="V88" s="352"/>
      <c r="W88" s="352"/>
      <c r="X88" s="352"/>
      <c r="Y88" s="352"/>
      <c r="Z88" s="352"/>
      <c r="AA88" s="352"/>
      <c r="AB88" s="352"/>
      <c r="AC88" s="352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2"/>
      <c r="O89" s="352"/>
      <c r="P89" s="352"/>
      <c r="Q89" s="352"/>
      <c r="R89" s="352"/>
      <c r="S89" s="352"/>
      <c r="T89" s="352"/>
      <c r="U89" s="352"/>
      <c r="V89" s="352"/>
      <c r="W89" s="352"/>
      <c r="X89" s="352"/>
      <c r="Y89" s="352"/>
      <c r="Z89" s="352"/>
      <c r="AA89" s="352"/>
      <c r="AB89" s="352"/>
      <c r="AC89" s="352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46">
        <v>67.5</v>
      </c>
      <c r="O91" s="348">
        <v>0</v>
      </c>
      <c r="P91" s="350">
        <f>SUM(M91:M111)+N91+O91</f>
        <v>1180.5</v>
      </c>
      <c r="Q91" s="348">
        <v>0</v>
      </c>
      <c r="R91" s="350">
        <v>0</v>
      </c>
      <c r="S91" s="344">
        <v>450</v>
      </c>
      <c r="T91" s="348">
        <v>450</v>
      </c>
      <c r="U91" s="344">
        <v>112</v>
      </c>
      <c r="V91" s="377">
        <v>112</v>
      </c>
      <c r="W91" s="344">
        <v>56</v>
      </c>
      <c r="X91" s="348">
        <v>56</v>
      </c>
      <c r="Y91" s="350">
        <f>ROUND((P91-T91),1)</f>
        <v>730.5</v>
      </c>
      <c r="Z91" s="389">
        <f>IF(OR(SUM(V91:V111)="",SUM(Q91:Q111)=""),0,IF(OR(SUM(U91:U111)=320,SUM(V91:V111)&gt;0),ROUND((SUM(Q91:Q111)-SUM(V91:V111)),1),0))</f>
        <v>-112</v>
      </c>
      <c r="AA91" s="389">
        <f>IF(OR(SUM(X91:X111)="",SUM(R91:R111)=""),0,IF(OR(SUM(W91:W111)=160,SUM(X91:X111)&gt;0),ROUND((SUM(R91:R111)-SUM(X91:X111)),1),0))</f>
        <v>-56</v>
      </c>
      <c r="AB91" s="390"/>
      <c r="AC91" s="395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2"/>
      <c r="O92" s="342"/>
      <c r="P92" s="342"/>
      <c r="Q92" s="342"/>
      <c r="R92" s="342"/>
      <c r="S92" s="342"/>
      <c r="T92" s="342"/>
      <c r="U92" s="342"/>
      <c r="V92" s="342"/>
      <c r="W92" s="342"/>
      <c r="X92" s="342"/>
      <c r="Y92" s="342"/>
      <c r="Z92" s="342"/>
      <c r="AA92" s="342"/>
      <c r="AB92" s="342"/>
      <c r="AC92" s="342"/>
      <c r="AD92" s="83"/>
    </row>
    <row r="93" spans="1:30" s="257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2"/>
      <c r="O93" s="352"/>
      <c r="P93" s="352"/>
      <c r="Q93" s="352"/>
      <c r="R93" s="352"/>
      <c r="S93" s="352"/>
      <c r="T93" s="352"/>
      <c r="U93" s="352"/>
      <c r="V93" s="352"/>
      <c r="W93" s="352"/>
      <c r="X93" s="352"/>
      <c r="Y93" s="352"/>
      <c r="Z93" s="352"/>
      <c r="AA93" s="352"/>
      <c r="AB93" s="352"/>
      <c r="AC93" s="352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  <c r="AA94" s="342"/>
      <c r="AB94" s="342"/>
      <c r="AC94" s="342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2"/>
      <c r="O100" s="352"/>
      <c r="P100" s="352"/>
      <c r="Q100" s="352"/>
      <c r="R100" s="352"/>
      <c r="S100" s="352"/>
      <c r="T100" s="352"/>
      <c r="U100" s="352"/>
      <c r="V100" s="352"/>
      <c r="W100" s="352"/>
      <c r="X100" s="352"/>
      <c r="Y100" s="352"/>
      <c r="Z100" s="352"/>
      <c r="AA100" s="352"/>
      <c r="AB100" s="352"/>
      <c r="AC100" s="352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2"/>
      <c r="O101" s="352"/>
      <c r="P101" s="352"/>
      <c r="Q101" s="352"/>
      <c r="R101" s="352"/>
      <c r="S101" s="352"/>
      <c r="T101" s="352"/>
      <c r="U101" s="352"/>
      <c r="V101" s="352"/>
      <c r="W101" s="352"/>
      <c r="X101" s="352"/>
      <c r="Y101" s="352"/>
      <c r="Z101" s="352"/>
      <c r="AA101" s="352"/>
      <c r="AB101" s="352"/>
      <c r="AC101" s="352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2"/>
      <c r="O102" s="352"/>
      <c r="P102" s="352"/>
      <c r="Q102" s="352"/>
      <c r="R102" s="352"/>
      <c r="S102" s="352"/>
      <c r="T102" s="352"/>
      <c r="U102" s="352"/>
      <c r="V102" s="352"/>
      <c r="W102" s="352"/>
      <c r="X102" s="352"/>
      <c r="Y102" s="352"/>
      <c r="Z102" s="352"/>
      <c r="AA102" s="352"/>
      <c r="AB102" s="352"/>
      <c r="AC102" s="352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2"/>
      <c r="O103" s="352"/>
      <c r="P103" s="352"/>
      <c r="Q103" s="352"/>
      <c r="R103" s="352"/>
      <c r="S103" s="352"/>
      <c r="T103" s="352"/>
      <c r="U103" s="352"/>
      <c r="V103" s="352"/>
      <c r="W103" s="352"/>
      <c r="X103" s="352"/>
      <c r="Y103" s="352"/>
      <c r="Z103" s="352"/>
      <c r="AA103" s="352"/>
      <c r="AB103" s="352"/>
      <c r="AC103" s="352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2"/>
      <c r="O104" s="342"/>
      <c r="P104" s="342"/>
      <c r="Q104" s="342"/>
      <c r="R104" s="342"/>
      <c r="S104" s="342"/>
      <c r="T104" s="342"/>
      <c r="U104" s="342"/>
      <c r="V104" s="342"/>
      <c r="W104" s="342"/>
      <c r="X104" s="342"/>
      <c r="Y104" s="342"/>
      <c r="Z104" s="342"/>
      <c r="AA104" s="342"/>
      <c r="AB104" s="342"/>
      <c r="AC104" s="342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2"/>
      <c r="O105" s="342"/>
      <c r="P105" s="342"/>
      <c r="Q105" s="342"/>
      <c r="R105" s="342"/>
      <c r="S105" s="342"/>
      <c r="T105" s="342"/>
      <c r="U105" s="342"/>
      <c r="V105" s="342"/>
      <c r="W105" s="342"/>
      <c r="X105" s="342"/>
      <c r="Y105" s="342"/>
      <c r="Z105" s="342"/>
      <c r="AA105" s="342"/>
      <c r="AB105" s="342"/>
      <c r="AC105" s="342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2"/>
      <c r="O106" s="342"/>
      <c r="P106" s="342"/>
      <c r="Q106" s="342"/>
      <c r="R106" s="342"/>
      <c r="S106" s="342"/>
      <c r="T106" s="342"/>
      <c r="U106" s="342"/>
      <c r="V106" s="342"/>
      <c r="W106" s="342"/>
      <c r="X106" s="342"/>
      <c r="Y106" s="342"/>
      <c r="Z106" s="342"/>
      <c r="AA106" s="342"/>
      <c r="AB106" s="342"/>
      <c r="AC106" s="342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394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2"/>
      <c r="O108" s="352"/>
      <c r="P108" s="352"/>
      <c r="Q108" s="352"/>
      <c r="R108" s="352"/>
      <c r="S108" s="352"/>
      <c r="T108" s="352"/>
      <c r="U108" s="352"/>
      <c r="V108" s="352"/>
      <c r="W108" s="352"/>
      <c r="X108" s="352"/>
      <c r="Y108" s="352"/>
      <c r="Z108" s="352"/>
      <c r="AA108" s="352"/>
      <c r="AB108" s="352"/>
      <c r="AC108" s="352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2"/>
      <c r="O109" s="352"/>
      <c r="P109" s="352"/>
      <c r="Q109" s="352"/>
      <c r="R109" s="352"/>
      <c r="S109" s="352"/>
      <c r="T109" s="352"/>
      <c r="U109" s="352"/>
      <c r="V109" s="352"/>
      <c r="W109" s="352"/>
      <c r="X109" s="352"/>
      <c r="Y109" s="352"/>
      <c r="Z109" s="352"/>
      <c r="AA109" s="352"/>
      <c r="AB109" s="352"/>
      <c r="AC109" s="352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2"/>
      <c r="O110" s="342"/>
      <c r="P110" s="342"/>
      <c r="Q110" s="342"/>
      <c r="R110" s="342"/>
      <c r="S110" s="342"/>
      <c r="T110" s="342"/>
      <c r="U110" s="342"/>
      <c r="V110" s="342"/>
      <c r="W110" s="342"/>
      <c r="X110" s="342"/>
      <c r="Y110" s="342"/>
      <c r="Z110" s="342"/>
      <c r="AA110" s="342"/>
      <c r="AB110" s="342"/>
      <c r="AC110" s="342"/>
      <c r="AD110" s="83"/>
    </row>
    <row r="111" spans="1:30" s="257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2"/>
      <c r="O111" s="352"/>
      <c r="P111" s="352"/>
      <c r="Q111" s="352"/>
      <c r="R111" s="352"/>
      <c r="S111" s="352"/>
      <c r="T111" s="352"/>
      <c r="U111" s="352"/>
      <c r="V111" s="352"/>
      <c r="W111" s="352"/>
      <c r="X111" s="352"/>
      <c r="Y111" s="352"/>
      <c r="Z111" s="352"/>
      <c r="AA111" s="352"/>
      <c r="AB111" s="352"/>
      <c r="AC111" s="352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4">
        <v>67.5</v>
      </c>
      <c r="O112" s="374">
        <v>0</v>
      </c>
      <c r="P112" s="375">
        <f>SUM(M112:M130)+N112+O112</f>
        <v>844.5</v>
      </c>
      <c r="Q112" s="361">
        <v>0</v>
      </c>
      <c r="R112" s="375">
        <v>0</v>
      </c>
      <c r="S112" s="364">
        <v>450</v>
      </c>
      <c r="T112" s="361">
        <v>450</v>
      </c>
      <c r="U112" s="364">
        <v>112</v>
      </c>
      <c r="V112" s="361">
        <v>112</v>
      </c>
      <c r="W112" s="364">
        <v>56</v>
      </c>
      <c r="X112" s="361">
        <v>56</v>
      </c>
      <c r="Y112" s="375">
        <f>ROUND((P112-T112),1)</f>
        <v>394.5</v>
      </c>
      <c r="Z112" s="402">
        <f>IF(OR(SUM(V112:V130)="",SUM(Q112:Q130)=""),0,IF(OR(SUM(U112:U130)=320,SUM(V112:V130)&gt;0),ROUND((SUM(Q112:Q130)-SUM(V112:V130)),1),0))</f>
        <v>-112</v>
      </c>
      <c r="AA112" s="402">
        <f>IF(OR(SUM(X112:X130)="",SUM(R112:R130)=""),0,IF(OR(SUM(W112:W130)=160,SUM(X112:X130)&gt;0),ROUND((SUM(R112:R130)-SUM(X112:X130)),1),0))</f>
        <v>-56</v>
      </c>
      <c r="AB112" s="361"/>
      <c r="AC112" s="397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0"/>
      <c r="O113" s="340"/>
      <c r="P113" s="340"/>
      <c r="Q113" s="340"/>
      <c r="R113" s="340"/>
      <c r="S113" s="340"/>
      <c r="T113" s="340"/>
      <c r="U113" s="340"/>
      <c r="V113" s="340"/>
      <c r="W113" s="340"/>
      <c r="X113" s="340"/>
      <c r="Y113" s="340"/>
      <c r="Z113" s="340"/>
      <c r="AA113" s="340"/>
      <c r="AB113" s="340"/>
      <c r="AC113" s="340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0"/>
      <c r="O114" s="340"/>
      <c r="P114" s="340"/>
      <c r="Q114" s="340"/>
      <c r="R114" s="340"/>
      <c r="S114" s="340"/>
      <c r="T114" s="340"/>
      <c r="U114" s="340"/>
      <c r="V114" s="340"/>
      <c r="W114" s="340"/>
      <c r="X114" s="340"/>
      <c r="Y114" s="340"/>
      <c r="Z114" s="340"/>
      <c r="AA114" s="340"/>
      <c r="AB114" s="340"/>
      <c r="AC114" s="340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0"/>
      <c r="O115" s="340"/>
      <c r="P115" s="340"/>
      <c r="Q115" s="340"/>
      <c r="R115" s="340"/>
      <c r="S115" s="340"/>
      <c r="T115" s="340"/>
      <c r="U115" s="340"/>
      <c r="V115" s="340"/>
      <c r="W115" s="340"/>
      <c r="X115" s="340"/>
      <c r="Y115" s="340"/>
      <c r="Z115" s="340"/>
      <c r="AA115" s="340"/>
      <c r="AB115" s="340"/>
      <c r="AC115" s="340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0"/>
      <c r="O116" s="340"/>
      <c r="P116" s="340"/>
      <c r="Q116" s="340"/>
      <c r="R116" s="340"/>
      <c r="S116" s="340"/>
      <c r="T116" s="340"/>
      <c r="U116" s="340"/>
      <c r="V116" s="340"/>
      <c r="W116" s="340"/>
      <c r="X116" s="340"/>
      <c r="Y116" s="340"/>
      <c r="Z116" s="340"/>
      <c r="AA116" s="340"/>
      <c r="AB116" s="340"/>
      <c r="AC116" s="340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0"/>
      <c r="O117" s="340"/>
      <c r="P117" s="340"/>
      <c r="Q117" s="340"/>
      <c r="R117" s="340"/>
      <c r="S117" s="340"/>
      <c r="T117" s="340"/>
      <c r="U117" s="340"/>
      <c r="V117" s="340"/>
      <c r="W117" s="340"/>
      <c r="X117" s="340"/>
      <c r="Y117" s="340"/>
      <c r="Z117" s="340"/>
      <c r="AA117" s="340"/>
      <c r="AB117" s="340"/>
      <c r="AC117" s="340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0"/>
      <c r="O118" s="340"/>
      <c r="P118" s="340"/>
      <c r="Q118" s="340"/>
      <c r="R118" s="340"/>
      <c r="S118" s="340"/>
      <c r="T118" s="340"/>
      <c r="U118" s="340"/>
      <c r="V118" s="340"/>
      <c r="W118" s="340"/>
      <c r="X118" s="340"/>
      <c r="Y118" s="340"/>
      <c r="Z118" s="340"/>
      <c r="AA118" s="340"/>
      <c r="AB118" s="340"/>
      <c r="AC118" s="340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0"/>
      <c r="O119" s="340"/>
      <c r="P119" s="340"/>
      <c r="Q119" s="340"/>
      <c r="R119" s="340"/>
      <c r="S119" s="340"/>
      <c r="T119" s="340"/>
      <c r="U119" s="340"/>
      <c r="V119" s="340"/>
      <c r="W119" s="340"/>
      <c r="X119" s="340"/>
      <c r="Y119" s="340"/>
      <c r="Z119" s="340"/>
      <c r="AA119" s="340"/>
      <c r="AB119" s="340"/>
      <c r="AC119" s="340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0"/>
      <c r="O120" s="340"/>
      <c r="P120" s="340"/>
      <c r="Q120" s="340"/>
      <c r="R120" s="340"/>
      <c r="S120" s="340"/>
      <c r="T120" s="340"/>
      <c r="U120" s="340"/>
      <c r="V120" s="340"/>
      <c r="W120" s="340"/>
      <c r="X120" s="340"/>
      <c r="Y120" s="340"/>
      <c r="Z120" s="340"/>
      <c r="AA120" s="340"/>
      <c r="AB120" s="340"/>
      <c r="AC120" s="340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0"/>
      <c r="O121" s="340"/>
      <c r="P121" s="340"/>
      <c r="Q121" s="340"/>
      <c r="R121" s="340"/>
      <c r="S121" s="340"/>
      <c r="T121" s="340"/>
      <c r="U121" s="340"/>
      <c r="V121" s="340"/>
      <c r="W121" s="340"/>
      <c r="X121" s="340"/>
      <c r="Y121" s="340"/>
      <c r="Z121" s="340"/>
      <c r="AA121" s="340"/>
      <c r="AB121" s="340"/>
      <c r="AC121" s="340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0"/>
      <c r="O122" s="340"/>
      <c r="P122" s="340"/>
      <c r="Q122" s="340"/>
      <c r="R122" s="340"/>
      <c r="S122" s="340"/>
      <c r="T122" s="340"/>
      <c r="U122" s="340"/>
      <c r="V122" s="340"/>
      <c r="W122" s="340"/>
      <c r="X122" s="340"/>
      <c r="Y122" s="340"/>
      <c r="Z122" s="340"/>
      <c r="AA122" s="340"/>
      <c r="AB122" s="340"/>
      <c r="AC122" s="340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0"/>
      <c r="O123" s="340"/>
      <c r="P123" s="340"/>
      <c r="Q123" s="340"/>
      <c r="R123" s="340"/>
      <c r="S123" s="340"/>
      <c r="T123" s="340"/>
      <c r="U123" s="340"/>
      <c r="V123" s="340"/>
      <c r="W123" s="340"/>
      <c r="X123" s="340"/>
      <c r="Y123" s="340"/>
      <c r="Z123" s="340"/>
      <c r="AA123" s="340"/>
      <c r="AB123" s="340"/>
      <c r="AC123" s="340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0"/>
      <c r="O124" s="340"/>
      <c r="P124" s="340"/>
      <c r="Q124" s="340"/>
      <c r="R124" s="340"/>
      <c r="S124" s="340"/>
      <c r="T124" s="340"/>
      <c r="U124" s="340"/>
      <c r="V124" s="340"/>
      <c r="W124" s="340"/>
      <c r="X124" s="340"/>
      <c r="Y124" s="340"/>
      <c r="Z124" s="340"/>
      <c r="AA124" s="340"/>
      <c r="AB124" s="340"/>
      <c r="AC124" s="340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0"/>
      <c r="O125" s="340"/>
      <c r="P125" s="340"/>
      <c r="Q125" s="340"/>
      <c r="R125" s="340"/>
      <c r="S125" s="340"/>
      <c r="T125" s="340"/>
      <c r="U125" s="340"/>
      <c r="V125" s="340"/>
      <c r="W125" s="340"/>
      <c r="X125" s="340"/>
      <c r="Y125" s="340"/>
      <c r="Z125" s="340"/>
      <c r="AA125" s="340"/>
      <c r="AB125" s="340"/>
      <c r="AC125" s="340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0"/>
      <c r="O126" s="340"/>
      <c r="P126" s="340"/>
      <c r="Q126" s="340"/>
      <c r="R126" s="340"/>
      <c r="S126" s="340"/>
      <c r="T126" s="340"/>
      <c r="U126" s="340"/>
      <c r="V126" s="340"/>
      <c r="W126" s="340"/>
      <c r="X126" s="340"/>
      <c r="Y126" s="340"/>
      <c r="Z126" s="340"/>
      <c r="AA126" s="340"/>
      <c r="AB126" s="340"/>
      <c r="AC126" s="340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0"/>
      <c r="O127" s="340"/>
      <c r="P127" s="340"/>
      <c r="Q127" s="340"/>
      <c r="R127" s="340"/>
      <c r="S127" s="340"/>
      <c r="T127" s="340"/>
      <c r="U127" s="340"/>
      <c r="V127" s="340"/>
      <c r="W127" s="340"/>
      <c r="X127" s="340"/>
      <c r="Y127" s="340"/>
      <c r="Z127" s="340"/>
      <c r="AA127" s="340"/>
      <c r="AB127" s="340"/>
      <c r="AC127" s="340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0"/>
      <c r="O128" s="340"/>
      <c r="P128" s="340"/>
      <c r="Q128" s="340"/>
      <c r="R128" s="340"/>
      <c r="S128" s="340"/>
      <c r="T128" s="340"/>
      <c r="U128" s="340"/>
      <c r="V128" s="340"/>
      <c r="W128" s="340"/>
      <c r="X128" s="340"/>
      <c r="Y128" s="340"/>
      <c r="Z128" s="340"/>
      <c r="AA128" s="340"/>
      <c r="AB128" s="340"/>
      <c r="AC128" s="340"/>
      <c r="AD128" s="83"/>
    </row>
    <row r="129" spans="1:30" s="225" customFormat="1" ht="18" customHeight="1">
      <c r="A129" s="121"/>
      <c r="B129" s="84"/>
      <c r="C129" s="85"/>
      <c r="D129" s="42"/>
      <c r="E129" s="43" t="s">
        <v>490</v>
      </c>
      <c r="F129" s="44" t="s">
        <v>484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0"/>
      <c r="O129" s="340"/>
      <c r="P129" s="340"/>
      <c r="Q129" s="340"/>
      <c r="R129" s="340"/>
      <c r="S129" s="340"/>
      <c r="T129" s="340"/>
      <c r="U129" s="340"/>
      <c r="V129" s="340"/>
      <c r="W129" s="340"/>
      <c r="X129" s="340"/>
      <c r="Y129" s="340"/>
      <c r="Z129" s="340"/>
      <c r="AA129" s="340"/>
      <c r="AB129" s="340"/>
      <c r="AC129" s="340"/>
      <c r="AD129" s="83"/>
    </row>
    <row r="130" spans="1:30" s="225" customFormat="1" ht="18" customHeight="1">
      <c r="A130" s="121"/>
      <c r="B130" s="84"/>
      <c r="C130" s="85"/>
      <c r="D130" s="42"/>
      <c r="E130" s="43" t="s">
        <v>491</v>
      </c>
      <c r="F130" s="44" t="s">
        <v>485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0"/>
      <c r="O130" s="340"/>
      <c r="P130" s="340"/>
      <c r="Q130" s="340"/>
      <c r="R130" s="340"/>
      <c r="S130" s="340"/>
      <c r="T130" s="340"/>
      <c r="U130" s="340"/>
      <c r="V130" s="340"/>
      <c r="W130" s="340"/>
      <c r="X130" s="340"/>
      <c r="Y130" s="340"/>
      <c r="Z130" s="340"/>
      <c r="AA130" s="340"/>
      <c r="AB130" s="340"/>
      <c r="AC130" s="340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46">
        <v>67.5</v>
      </c>
      <c r="O131" s="348">
        <v>0</v>
      </c>
      <c r="P131" s="350">
        <f>SUM(M131:M150)+N131+O131</f>
        <v>828.7</v>
      </c>
      <c r="Q131" s="348">
        <v>0</v>
      </c>
      <c r="R131" s="387">
        <v>0</v>
      </c>
      <c r="S131" s="344">
        <v>450</v>
      </c>
      <c r="T131" s="348">
        <v>450</v>
      </c>
      <c r="U131" s="344">
        <v>112</v>
      </c>
      <c r="V131" s="377">
        <v>112</v>
      </c>
      <c r="W131" s="344">
        <v>56</v>
      </c>
      <c r="X131" s="348">
        <v>56</v>
      </c>
      <c r="Y131" s="350">
        <f>ROUND((P131-T131),1)</f>
        <v>378.7</v>
      </c>
      <c r="Z131" s="389">
        <f>IF(OR(SUM(V131:V150)="",SUM(Q131:Q150)=""),0,IF(OR(SUM(U131:U150)=320,SUM(V131:V150)&gt;0),ROUND((SUM(Q131:Q150)-SUM(V131:V150)),1),0))</f>
        <v>-112</v>
      </c>
      <c r="AA131" s="389">
        <f>IF(OR(SUM(X131:X150)="",SUM(R131:R150)=""),0,IF(OR(SUM(W131:W150)=160,SUM(X131:X150)&gt;0),ROUND((SUM(R131:R150)-SUM(X131:X150)),1),0))</f>
        <v>-56</v>
      </c>
      <c r="AB131" s="390"/>
      <c r="AC131" s="395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47"/>
      <c r="O132" s="349"/>
      <c r="P132" s="351"/>
      <c r="Q132" s="342"/>
      <c r="R132" s="388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47"/>
      <c r="O133" s="349"/>
      <c r="P133" s="351"/>
      <c r="Q133" s="342"/>
      <c r="R133" s="388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83"/>
    </row>
    <row r="134" spans="1:30" ht="18" customHeight="1">
      <c r="A134" s="90"/>
      <c r="B134" s="107"/>
      <c r="C134" s="108"/>
      <c r="D134" s="247">
        <v>21100151501</v>
      </c>
      <c r="E134" s="251" t="s">
        <v>190</v>
      </c>
      <c r="F134" s="252" t="s">
        <v>189</v>
      </c>
      <c r="G134" s="248">
        <v>1</v>
      </c>
      <c r="H134" s="249">
        <v>0</v>
      </c>
      <c r="I134" s="249">
        <v>45</v>
      </c>
      <c r="J134" s="250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47"/>
      <c r="O134" s="349"/>
      <c r="P134" s="351"/>
      <c r="Q134" s="342"/>
      <c r="R134" s="388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47"/>
      <c r="O135" s="349"/>
      <c r="P135" s="351"/>
      <c r="Q135" s="342"/>
      <c r="R135" s="388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47"/>
      <c r="O136" s="349"/>
      <c r="P136" s="351"/>
      <c r="Q136" s="342"/>
      <c r="R136" s="388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47"/>
      <c r="O137" s="349"/>
      <c r="P137" s="351"/>
      <c r="Q137" s="342"/>
      <c r="R137" s="388"/>
      <c r="S137" s="342"/>
      <c r="T137" s="342"/>
      <c r="U137" s="342"/>
      <c r="V137" s="342"/>
      <c r="W137" s="342"/>
      <c r="X137" s="342"/>
      <c r="Y137" s="342"/>
      <c r="Z137" s="342"/>
      <c r="AA137" s="342"/>
      <c r="AB137" s="342"/>
      <c r="AC137" s="342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526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47"/>
      <c r="O138" s="349"/>
      <c r="P138" s="351"/>
      <c r="Q138" s="342"/>
      <c r="R138" s="388"/>
      <c r="S138" s="342"/>
      <c r="T138" s="342"/>
      <c r="U138" s="342"/>
      <c r="V138" s="342"/>
      <c r="W138" s="342"/>
      <c r="X138" s="342"/>
      <c r="Y138" s="342"/>
      <c r="Z138" s="342"/>
      <c r="AA138" s="342"/>
      <c r="AB138" s="342"/>
      <c r="AC138" s="342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47"/>
      <c r="O139" s="349"/>
      <c r="P139" s="351"/>
      <c r="Q139" s="352"/>
      <c r="R139" s="388"/>
      <c r="S139" s="352"/>
      <c r="T139" s="352"/>
      <c r="U139" s="352"/>
      <c r="V139" s="352"/>
      <c r="W139" s="352"/>
      <c r="X139" s="352"/>
      <c r="Y139" s="352"/>
      <c r="Z139" s="352"/>
      <c r="AA139" s="352"/>
      <c r="AB139" s="352"/>
      <c r="AC139" s="352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47"/>
      <c r="O140" s="349"/>
      <c r="P140" s="351"/>
      <c r="Q140" s="352"/>
      <c r="R140" s="388"/>
      <c r="S140" s="352"/>
      <c r="T140" s="352"/>
      <c r="U140" s="352"/>
      <c r="V140" s="352"/>
      <c r="W140" s="352"/>
      <c r="X140" s="352"/>
      <c r="Y140" s="352"/>
      <c r="Z140" s="352"/>
      <c r="AA140" s="352"/>
      <c r="AB140" s="352"/>
      <c r="AC140" s="352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47"/>
      <c r="O141" s="349"/>
      <c r="P141" s="351"/>
      <c r="Q141" s="342"/>
      <c r="R141" s="388"/>
      <c r="S141" s="342"/>
      <c r="T141" s="342"/>
      <c r="U141" s="342"/>
      <c r="V141" s="342"/>
      <c r="W141" s="342"/>
      <c r="X141" s="342"/>
      <c r="Y141" s="342"/>
      <c r="Z141" s="342"/>
      <c r="AA141" s="342"/>
      <c r="AB141" s="342"/>
      <c r="AC141" s="342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47"/>
      <c r="O142" s="349"/>
      <c r="P142" s="351"/>
      <c r="Q142" s="342"/>
      <c r="R142" s="388"/>
      <c r="S142" s="342"/>
      <c r="T142" s="342"/>
      <c r="U142" s="342"/>
      <c r="V142" s="342"/>
      <c r="W142" s="342"/>
      <c r="X142" s="342"/>
      <c r="Y142" s="342"/>
      <c r="Z142" s="342"/>
      <c r="AA142" s="342"/>
      <c r="AB142" s="342"/>
      <c r="AC142" s="342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451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47"/>
      <c r="O143" s="349"/>
      <c r="P143" s="351"/>
      <c r="Q143" s="342"/>
      <c r="R143" s="388"/>
      <c r="S143" s="342"/>
      <c r="T143" s="342"/>
      <c r="U143" s="342"/>
      <c r="V143" s="342"/>
      <c r="W143" s="342"/>
      <c r="X143" s="342"/>
      <c r="Y143" s="342"/>
      <c r="Z143" s="342"/>
      <c r="AA143" s="342"/>
      <c r="AB143" s="342"/>
      <c r="AC143" s="342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453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47"/>
      <c r="O144" s="349"/>
      <c r="P144" s="351"/>
      <c r="Q144" s="342"/>
      <c r="R144" s="388"/>
      <c r="S144" s="342"/>
      <c r="T144" s="342"/>
      <c r="U144" s="342"/>
      <c r="V144" s="342"/>
      <c r="W144" s="342"/>
      <c r="X144" s="342"/>
      <c r="Y144" s="342"/>
      <c r="Z144" s="342"/>
      <c r="AA144" s="342"/>
      <c r="AB144" s="342"/>
      <c r="AC144" s="342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47"/>
      <c r="O145" s="349"/>
      <c r="P145" s="351"/>
      <c r="Q145" s="342"/>
      <c r="R145" s="388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47"/>
      <c r="O146" s="349"/>
      <c r="P146" s="351"/>
      <c r="Q146" s="352"/>
      <c r="R146" s="388"/>
      <c r="S146" s="352"/>
      <c r="T146" s="352"/>
      <c r="U146" s="352"/>
      <c r="V146" s="352"/>
      <c r="W146" s="352"/>
      <c r="X146" s="352"/>
      <c r="Y146" s="352"/>
      <c r="Z146" s="352"/>
      <c r="AA146" s="352"/>
      <c r="AB146" s="352"/>
      <c r="AC146" s="352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47"/>
      <c r="O147" s="349"/>
      <c r="P147" s="351"/>
      <c r="Q147" s="342"/>
      <c r="R147" s="388"/>
      <c r="S147" s="342"/>
      <c r="T147" s="342"/>
      <c r="U147" s="342"/>
      <c r="V147" s="342"/>
      <c r="W147" s="342"/>
      <c r="X147" s="342"/>
      <c r="Y147" s="342"/>
      <c r="Z147" s="342"/>
      <c r="AA147" s="342"/>
      <c r="AB147" s="342"/>
      <c r="AC147" s="342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47"/>
      <c r="O148" s="349"/>
      <c r="P148" s="351"/>
      <c r="Q148" s="342"/>
      <c r="R148" s="388"/>
      <c r="S148" s="342"/>
      <c r="T148" s="342"/>
      <c r="U148" s="342"/>
      <c r="V148" s="342"/>
      <c r="W148" s="342"/>
      <c r="X148" s="342"/>
      <c r="Y148" s="342"/>
      <c r="Z148" s="342"/>
      <c r="AA148" s="342"/>
      <c r="AB148" s="342"/>
      <c r="AC148" s="342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47"/>
      <c r="O149" s="349"/>
      <c r="P149" s="351"/>
      <c r="Q149" s="342"/>
      <c r="R149" s="388"/>
      <c r="S149" s="342"/>
      <c r="T149" s="342"/>
      <c r="U149" s="342"/>
      <c r="V149" s="342"/>
      <c r="W149" s="342"/>
      <c r="X149" s="342"/>
      <c r="Y149" s="342"/>
      <c r="Z149" s="342"/>
      <c r="AA149" s="342"/>
      <c r="AB149" s="342"/>
      <c r="AC149" s="342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47"/>
      <c r="O150" s="349"/>
      <c r="P150" s="351"/>
      <c r="Q150" s="352"/>
      <c r="R150" s="388"/>
      <c r="S150" s="352"/>
      <c r="T150" s="352"/>
      <c r="U150" s="352"/>
      <c r="V150" s="352"/>
      <c r="W150" s="352"/>
      <c r="X150" s="352"/>
      <c r="Y150" s="352"/>
      <c r="Z150" s="352"/>
      <c r="AA150" s="352"/>
      <c r="AB150" s="352"/>
      <c r="AC150" s="352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46">
        <v>0</v>
      </c>
      <c r="O151" s="346">
        <v>0</v>
      </c>
      <c r="P151" s="350">
        <f>SUM(M151:M170)+N151+O151</f>
        <v>509.1</v>
      </c>
      <c r="Q151" s="346">
        <v>0</v>
      </c>
      <c r="R151" s="350">
        <v>0</v>
      </c>
      <c r="S151" s="344">
        <v>267.2</v>
      </c>
      <c r="T151" s="348">
        <v>267.2</v>
      </c>
      <c r="U151" s="344">
        <v>112</v>
      </c>
      <c r="V151" s="377">
        <v>112</v>
      </c>
      <c r="W151" s="344">
        <v>56</v>
      </c>
      <c r="X151" s="348">
        <v>56</v>
      </c>
      <c r="Y151" s="350">
        <f>ROUND((P151-T151),1)</f>
        <v>241.9</v>
      </c>
      <c r="Z151" s="350">
        <f>IF(OR(SUM(V151:V170)="",SUM(Q151:Q170)=""),0,IF(OR(SUM(U151:U170)=320,SUM(V151:V170)&gt;0),ROUND((SUM(Q151:Q170)-SUM(V151:V170)),1),0))</f>
        <v>-112</v>
      </c>
      <c r="AA151" s="350">
        <f>IF(OR(SUM(X151:X170)="",SUM(R151:R170)=""),0,IF(OR(SUM(W151:W170)=160,SUM(X151:X170)&gt;0),ROUND((SUM(R151:R170)-SUM(X151:X170)),1),0))</f>
        <v>-56</v>
      </c>
      <c r="AB151" s="405"/>
      <c r="AC151" s="401">
        <f>SUM(Y151:AA170)</f>
        <v>73.900000000000006</v>
      </c>
      <c r="AD151" s="83"/>
    </row>
    <row r="152" spans="1:30" s="257" customFormat="1" ht="18" customHeight="1">
      <c r="A152" s="121"/>
      <c r="B152" s="268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47"/>
      <c r="O152" s="347"/>
      <c r="P152" s="351"/>
      <c r="Q152" s="347"/>
      <c r="R152" s="351"/>
      <c r="S152" s="345"/>
      <c r="T152" s="349"/>
      <c r="U152" s="345"/>
      <c r="V152" s="378"/>
      <c r="W152" s="345"/>
      <c r="X152" s="349"/>
      <c r="Y152" s="351"/>
      <c r="Z152" s="351"/>
      <c r="AA152" s="351"/>
      <c r="AB152" s="406"/>
      <c r="AC152" s="407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47"/>
      <c r="O153" s="347"/>
      <c r="P153" s="342"/>
      <c r="Q153" s="347"/>
      <c r="R153" s="342"/>
      <c r="S153" s="342"/>
      <c r="T153" s="342"/>
      <c r="U153" s="342"/>
      <c r="V153" s="342"/>
      <c r="W153" s="342"/>
      <c r="X153" s="342"/>
      <c r="Y153" s="342"/>
      <c r="Z153" s="342"/>
      <c r="AA153" s="342"/>
      <c r="AB153" s="340"/>
      <c r="AC153" s="408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520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47"/>
      <c r="O154" s="347"/>
      <c r="P154" s="342"/>
      <c r="Q154" s="347"/>
      <c r="R154" s="342"/>
      <c r="S154" s="342"/>
      <c r="T154" s="342"/>
      <c r="U154" s="342"/>
      <c r="V154" s="342"/>
      <c r="W154" s="342"/>
      <c r="X154" s="342"/>
      <c r="Y154" s="342"/>
      <c r="Z154" s="342"/>
      <c r="AA154" s="342"/>
      <c r="AB154" s="340"/>
      <c r="AC154" s="408"/>
      <c r="AD154" s="83"/>
    </row>
    <row r="155" spans="1:30" s="257" customFormat="1" ht="18" customHeight="1">
      <c r="A155" s="121"/>
      <c r="B155" s="88"/>
      <c r="C155" s="89"/>
      <c r="D155" s="42"/>
      <c r="E155" s="43" t="s">
        <v>228</v>
      </c>
      <c r="F155" s="44" t="s">
        <v>519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47"/>
      <c r="O155" s="347"/>
      <c r="P155" s="352"/>
      <c r="Q155" s="347"/>
      <c r="R155" s="352"/>
      <c r="S155" s="352"/>
      <c r="T155" s="352"/>
      <c r="U155" s="352"/>
      <c r="V155" s="352"/>
      <c r="W155" s="352"/>
      <c r="X155" s="352"/>
      <c r="Y155" s="352"/>
      <c r="Z155" s="352"/>
      <c r="AA155" s="352"/>
      <c r="AB155" s="340"/>
      <c r="AC155" s="409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47"/>
      <c r="O156" s="347"/>
      <c r="P156" s="352"/>
      <c r="Q156" s="347"/>
      <c r="R156" s="352"/>
      <c r="S156" s="352"/>
      <c r="T156" s="352"/>
      <c r="U156" s="352"/>
      <c r="V156" s="352"/>
      <c r="W156" s="352"/>
      <c r="X156" s="352"/>
      <c r="Y156" s="352"/>
      <c r="Z156" s="352"/>
      <c r="AA156" s="352"/>
      <c r="AB156" s="340"/>
      <c r="AC156" s="409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47"/>
      <c r="O157" s="347"/>
      <c r="P157" s="342"/>
      <c r="Q157" s="347"/>
      <c r="R157" s="342"/>
      <c r="S157" s="342"/>
      <c r="T157" s="342"/>
      <c r="U157" s="342"/>
      <c r="V157" s="342"/>
      <c r="W157" s="342"/>
      <c r="X157" s="342"/>
      <c r="Y157" s="342"/>
      <c r="Z157" s="342"/>
      <c r="AA157" s="342"/>
      <c r="AB157" s="340"/>
      <c r="AC157" s="408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47"/>
      <c r="O158" s="347"/>
      <c r="P158" s="352"/>
      <c r="Q158" s="347"/>
      <c r="R158" s="352"/>
      <c r="S158" s="352"/>
      <c r="T158" s="352"/>
      <c r="U158" s="352"/>
      <c r="V158" s="352"/>
      <c r="W158" s="352"/>
      <c r="X158" s="352"/>
      <c r="Y158" s="352"/>
      <c r="Z158" s="352"/>
      <c r="AA158" s="352"/>
      <c r="AB158" s="340"/>
      <c r="AC158" s="409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47"/>
      <c r="O159" s="347"/>
      <c r="P159" s="352"/>
      <c r="Q159" s="347"/>
      <c r="R159" s="352"/>
      <c r="S159" s="352"/>
      <c r="T159" s="352"/>
      <c r="U159" s="352"/>
      <c r="V159" s="352"/>
      <c r="W159" s="352"/>
      <c r="X159" s="352"/>
      <c r="Y159" s="352"/>
      <c r="Z159" s="352"/>
      <c r="AA159" s="352"/>
      <c r="AB159" s="340"/>
      <c r="AC159" s="409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47"/>
      <c r="O160" s="347"/>
      <c r="P160" s="352"/>
      <c r="Q160" s="347"/>
      <c r="R160" s="352"/>
      <c r="S160" s="352"/>
      <c r="T160" s="352"/>
      <c r="U160" s="352"/>
      <c r="V160" s="352"/>
      <c r="W160" s="352"/>
      <c r="X160" s="352"/>
      <c r="Y160" s="352"/>
      <c r="Z160" s="352"/>
      <c r="AA160" s="352"/>
      <c r="AB160" s="340"/>
      <c r="AC160" s="409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47"/>
      <c r="O161" s="347"/>
      <c r="P161" s="352"/>
      <c r="Q161" s="347"/>
      <c r="R161" s="352"/>
      <c r="S161" s="352"/>
      <c r="T161" s="352"/>
      <c r="U161" s="352"/>
      <c r="V161" s="352"/>
      <c r="W161" s="352"/>
      <c r="X161" s="352"/>
      <c r="Y161" s="352"/>
      <c r="Z161" s="352"/>
      <c r="AA161" s="352"/>
      <c r="AB161" s="340"/>
      <c r="AC161" s="409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47"/>
      <c r="O162" s="347"/>
      <c r="P162" s="352"/>
      <c r="Q162" s="347"/>
      <c r="R162" s="352"/>
      <c r="S162" s="352"/>
      <c r="T162" s="352"/>
      <c r="U162" s="352"/>
      <c r="V162" s="352"/>
      <c r="W162" s="352"/>
      <c r="X162" s="352"/>
      <c r="Y162" s="352"/>
      <c r="Z162" s="352"/>
      <c r="AA162" s="352"/>
      <c r="AB162" s="340"/>
      <c r="AC162" s="409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47"/>
      <c r="O163" s="347"/>
      <c r="P163" s="342"/>
      <c r="Q163" s="347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0"/>
      <c r="AC163" s="408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47"/>
      <c r="O164" s="347"/>
      <c r="P164" s="342"/>
      <c r="Q164" s="347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0"/>
      <c r="AC164" s="408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47"/>
      <c r="O165" s="347"/>
      <c r="P165" s="342"/>
      <c r="Q165" s="347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0"/>
      <c r="AC165" s="408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47"/>
      <c r="O166" s="347"/>
      <c r="P166" s="342"/>
      <c r="Q166" s="347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0"/>
      <c r="AC166" s="408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47"/>
      <c r="O167" s="347"/>
      <c r="P167" s="342"/>
      <c r="Q167" s="347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0"/>
      <c r="AC167" s="408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47"/>
      <c r="O168" s="347"/>
      <c r="P168" s="342"/>
      <c r="Q168" s="347"/>
      <c r="R168" s="342"/>
      <c r="S168" s="342"/>
      <c r="T168" s="342"/>
      <c r="U168" s="342"/>
      <c r="V168" s="342"/>
      <c r="W168" s="342"/>
      <c r="X168" s="342"/>
      <c r="Y168" s="342"/>
      <c r="Z168" s="342"/>
      <c r="AA168" s="342"/>
      <c r="AB168" s="340"/>
      <c r="AC168" s="408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47"/>
      <c r="O169" s="347"/>
      <c r="P169" s="342"/>
      <c r="Q169" s="347"/>
      <c r="R169" s="342"/>
      <c r="S169" s="342"/>
      <c r="T169" s="342"/>
      <c r="U169" s="342"/>
      <c r="V169" s="342"/>
      <c r="W169" s="342"/>
      <c r="X169" s="342"/>
      <c r="Y169" s="342"/>
      <c r="Z169" s="342"/>
      <c r="AA169" s="342"/>
      <c r="AB169" s="340"/>
      <c r="AC169" s="408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47"/>
      <c r="O170" s="347"/>
      <c r="P170" s="337"/>
      <c r="Q170" s="347"/>
      <c r="R170" s="342"/>
      <c r="S170" s="342"/>
      <c r="T170" s="342"/>
      <c r="U170" s="342"/>
      <c r="V170" s="342"/>
      <c r="W170" s="342"/>
      <c r="X170" s="342"/>
      <c r="Y170" s="342"/>
      <c r="Z170" s="342"/>
      <c r="AA170" s="342"/>
      <c r="AB170" s="333"/>
      <c r="AC170" s="408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46">
        <v>67.5</v>
      </c>
      <c r="O171" s="346">
        <v>0</v>
      </c>
      <c r="P171" s="350">
        <f>SUM(M171:M189)+N171+O171</f>
        <v>729.1</v>
      </c>
      <c r="Q171" s="346">
        <v>0</v>
      </c>
      <c r="R171" s="350">
        <v>44</v>
      </c>
      <c r="S171" s="344">
        <v>450</v>
      </c>
      <c r="T171" s="348">
        <v>450</v>
      </c>
      <c r="U171" s="344">
        <v>112</v>
      </c>
      <c r="V171" s="377">
        <v>112</v>
      </c>
      <c r="W171" s="344">
        <v>56</v>
      </c>
      <c r="X171" s="348">
        <v>56</v>
      </c>
      <c r="Y171" s="375">
        <f t="shared" ref="Y171" si="9">ROUND((P171-T171),1)</f>
        <v>279.10000000000002</v>
      </c>
      <c r="Z171" s="402">
        <f>IF(OR(SUM(V171:V188)="",SUM(Q171:Q188)=""),0,IF(OR(SUM(U171:U188)=320,SUM(V171:V188)&gt;0),ROUND((SUM(Q171:Q188)-SUM(V171:V188)),1),0))</f>
        <v>-112</v>
      </c>
      <c r="AA171" s="402">
        <f>IF(OR(SUM(X171:X188)="",SUM(R171:R188)=""),0,IF(OR(SUM(W171:W188)=160,SUM(X171:X188)&gt;0),ROUND((SUM(R171:R188)-SUM(X171:X188)),1),0))</f>
        <v>-12</v>
      </c>
      <c r="AB171" s="374"/>
      <c r="AC171" s="397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47"/>
      <c r="O172" s="347"/>
      <c r="P172" s="342"/>
      <c r="Q172" s="347"/>
      <c r="R172" s="342"/>
      <c r="S172" s="342"/>
      <c r="T172" s="342"/>
      <c r="U172" s="342"/>
      <c r="V172" s="342"/>
      <c r="W172" s="342"/>
      <c r="X172" s="342"/>
      <c r="Y172" s="340"/>
      <c r="Z172" s="340"/>
      <c r="AA172" s="340"/>
      <c r="AB172" s="340"/>
      <c r="AC172" s="340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47"/>
      <c r="O173" s="347"/>
      <c r="P173" s="342"/>
      <c r="Q173" s="347"/>
      <c r="R173" s="342"/>
      <c r="S173" s="342"/>
      <c r="T173" s="342"/>
      <c r="U173" s="342"/>
      <c r="V173" s="342"/>
      <c r="W173" s="342"/>
      <c r="X173" s="342"/>
      <c r="Y173" s="340"/>
      <c r="Z173" s="340"/>
      <c r="AA173" s="340"/>
      <c r="AB173" s="340"/>
      <c r="AC173" s="340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47"/>
      <c r="O174" s="347"/>
      <c r="P174" s="342"/>
      <c r="Q174" s="347"/>
      <c r="R174" s="342"/>
      <c r="S174" s="342"/>
      <c r="T174" s="342"/>
      <c r="U174" s="342"/>
      <c r="V174" s="342"/>
      <c r="W174" s="342"/>
      <c r="X174" s="342"/>
      <c r="Y174" s="340"/>
      <c r="Z174" s="340"/>
      <c r="AA174" s="340"/>
      <c r="AB174" s="340"/>
      <c r="AC174" s="340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47"/>
      <c r="O175" s="347"/>
      <c r="P175" s="342"/>
      <c r="Q175" s="347"/>
      <c r="R175" s="342"/>
      <c r="S175" s="342"/>
      <c r="T175" s="342"/>
      <c r="U175" s="342"/>
      <c r="V175" s="342"/>
      <c r="W175" s="342"/>
      <c r="X175" s="342"/>
      <c r="Y175" s="340"/>
      <c r="Z175" s="340"/>
      <c r="AA175" s="340"/>
      <c r="AB175" s="340"/>
      <c r="AC175" s="340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47"/>
      <c r="O176" s="347"/>
      <c r="P176" s="352"/>
      <c r="Q176" s="347"/>
      <c r="R176" s="352"/>
      <c r="S176" s="352"/>
      <c r="T176" s="352"/>
      <c r="U176" s="352"/>
      <c r="V176" s="352"/>
      <c r="W176" s="352"/>
      <c r="X176" s="352"/>
      <c r="Y176" s="340"/>
      <c r="Z176" s="340"/>
      <c r="AA176" s="340"/>
      <c r="AB176" s="340"/>
      <c r="AC176" s="340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47"/>
      <c r="O177" s="347"/>
      <c r="P177" s="352"/>
      <c r="Q177" s="347"/>
      <c r="R177" s="352"/>
      <c r="S177" s="352"/>
      <c r="T177" s="352"/>
      <c r="U177" s="352"/>
      <c r="V177" s="352"/>
      <c r="W177" s="352"/>
      <c r="X177" s="352"/>
      <c r="Y177" s="340"/>
      <c r="Z177" s="340"/>
      <c r="AA177" s="340"/>
      <c r="AB177" s="340"/>
      <c r="AC177" s="340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47"/>
      <c r="O178" s="347"/>
      <c r="P178" s="342"/>
      <c r="Q178" s="347"/>
      <c r="R178" s="342"/>
      <c r="S178" s="342"/>
      <c r="T178" s="342"/>
      <c r="U178" s="342"/>
      <c r="V178" s="342"/>
      <c r="W178" s="342"/>
      <c r="X178" s="342"/>
      <c r="Y178" s="340"/>
      <c r="Z178" s="340"/>
      <c r="AA178" s="340"/>
      <c r="AB178" s="340"/>
      <c r="AC178" s="340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47"/>
      <c r="O179" s="347"/>
      <c r="P179" s="352"/>
      <c r="Q179" s="347"/>
      <c r="R179" s="352"/>
      <c r="S179" s="352"/>
      <c r="T179" s="352"/>
      <c r="U179" s="352"/>
      <c r="V179" s="352"/>
      <c r="W179" s="352"/>
      <c r="X179" s="352"/>
      <c r="Y179" s="340"/>
      <c r="Z179" s="340"/>
      <c r="AA179" s="340"/>
      <c r="AB179" s="340"/>
      <c r="AC179" s="340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47"/>
      <c r="O180" s="347"/>
      <c r="P180" s="352"/>
      <c r="Q180" s="347"/>
      <c r="R180" s="352"/>
      <c r="S180" s="352"/>
      <c r="T180" s="352"/>
      <c r="U180" s="352"/>
      <c r="V180" s="352"/>
      <c r="W180" s="352"/>
      <c r="X180" s="352"/>
      <c r="Y180" s="340"/>
      <c r="Z180" s="340"/>
      <c r="AA180" s="340"/>
      <c r="AB180" s="340"/>
      <c r="AC180" s="340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47"/>
      <c r="O181" s="347"/>
      <c r="P181" s="342"/>
      <c r="Q181" s="347"/>
      <c r="R181" s="342"/>
      <c r="S181" s="342"/>
      <c r="T181" s="342"/>
      <c r="U181" s="342"/>
      <c r="V181" s="342"/>
      <c r="W181" s="342"/>
      <c r="X181" s="342"/>
      <c r="Y181" s="340"/>
      <c r="Z181" s="340"/>
      <c r="AA181" s="340"/>
      <c r="AB181" s="340"/>
      <c r="AC181" s="340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47"/>
      <c r="O182" s="347"/>
      <c r="P182" s="352"/>
      <c r="Q182" s="347"/>
      <c r="R182" s="352"/>
      <c r="S182" s="352"/>
      <c r="T182" s="352"/>
      <c r="U182" s="352"/>
      <c r="V182" s="352"/>
      <c r="W182" s="352"/>
      <c r="X182" s="352"/>
      <c r="Y182" s="340"/>
      <c r="Z182" s="340"/>
      <c r="AA182" s="340"/>
      <c r="AB182" s="340"/>
      <c r="AC182" s="340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47"/>
      <c r="O183" s="347"/>
      <c r="P183" s="352"/>
      <c r="Q183" s="347"/>
      <c r="R183" s="352"/>
      <c r="S183" s="352"/>
      <c r="T183" s="352"/>
      <c r="U183" s="352"/>
      <c r="V183" s="352"/>
      <c r="W183" s="352"/>
      <c r="X183" s="352"/>
      <c r="Y183" s="340"/>
      <c r="Z183" s="340"/>
      <c r="AA183" s="340"/>
      <c r="AB183" s="340"/>
      <c r="AC183" s="340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47"/>
      <c r="O184" s="347"/>
      <c r="P184" s="352"/>
      <c r="Q184" s="347"/>
      <c r="R184" s="352"/>
      <c r="S184" s="352"/>
      <c r="T184" s="352"/>
      <c r="U184" s="352"/>
      <c r="V184" s="352"/>
      <c r="W184" s="352"/>
      <c r="X184" s="352"/>
      <c r="Y184" s="340"/>
      <c r="Z184" s="340"/>
      <c r="AA184" s="340"/>
      <c r="AB184" s="340"/>
      <c r="AC184" s="340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47"/>
      <c r="O185" s="347"/>
      <c r="P185" s="342"/>
      <c r="Q185" s="347"/>
      <c r="R185" s="342"/>
      <c r="S185" s="342"/>
      <c r="T185" s="342"/>
      <c r="U185" s="342"/>
      <c r="V185" s="342"/>
      <c r="W185" s="342"/>
      <c r="X185" s="342"/>
      <c r="Y185" s="340"/>
      <c r="Z185" s="340"/>
      <c r="AA185" s="340"/>
      <c r="AB185" s="340"/>
      <c r="AC185" s="340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47"/>
      <c r="O186" s="347"/>
      <c r="P186" s="342"/>
      <c r="Q186" s="347"/>
      <c r="R186" s="342"/>
      <c r="S186" s="342"/>
      <c r="T186" s="342"/>
      <c r="U186" s="342"/>
      <c r="V186" s="342"/>
      <c r="W186" s="342"/>
      <c r="X186" s="342"/>
      <c r="Y186" s="340"/>
      <c r="Z186" s="340"/>
      <c r="AA186" s="340"/>
      <c r="AB186" s="340"/>
      <c r="AC186" s="340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47"/>
      <c r="O187" s="347"/>
      <c r="P187" s="342"/>
      <c r="Q187" s="347"/>
      <c r="R187" s="342"/>
      <c r="S187" s="342"/>
      <c r="T187" s="342"/>
      <c r="U187" s="342"/>
      <c r="V187" s="342"/>
      <c r="W187" s="342"/>
      <c r="X187" s="342"/>
      <c r="Y187" s="340"/>
      <c r="Z187" s="340"/>
      <c r="AA187" s="340"/>
      <c r="AB187" s="340"/>
      <c r="AC187" s="340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47"/>
      <c r="O188" s="347"/>
      <c r="P188" s="342"/>
      <c r="Q188" s="347"/>
      <c r="R188" s="342"/>
      <c r="S188" s="342"/>
      <c r="T188" s="342"/>
      <c r="U188" s="342"/>
      <c r="V188" s="342"/>
      <c r="W188" s="342"/>
      <c r="X188" s="342"/>
      <c r="Y188" s="340"/>
      <c r="Z188" s="340"/>
      <c r="AA188" s="340"/>
      <c r="AB188" s="340"/>
      <c r="AC188" s="340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47"/>
      <c r="O189" s="347"/>
      <c r="P189" s="342"/>
      <c r="Q189" s="347"/>
      <c r="R189" s="342"/>
      <c r="S189" s="342"/>
      <c r="T189" s="342"/>
      <c r="U189" s="342"/>
      <c r="V189" s="342"/>
      <c r="W189" s="342"/>
      <c r="X189" s="342"/>
      <c r="Y189" s="340"/>
      <c r="Z189" s="340"/>
      <c r="AA189" s="340"/>
      <c r="AB189" s="340"/>
      <c r="AC189" s="340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47"/>
      <c r="O190" s="347"/>
      <c r="P190" s="342"/>
      <c r="Q190" s="347"/>
      <c r="R190" s="352"/>
      <c r="S190" s="352"/>
      <c r="T190" s="352"/>
      <c r="U190" s="352"/>
      <c r="V190" s="352"/>
      <c r="W190" s="352"/>
      <c r="X190" s="352"/>
      <c r="Y190" s="340"/>
      <c r="Z190" s="340"/>
      <c r="AA190" s="340"/>
      <c r="AB190" s="340"/>
      <c r="AC190" s="340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46">
        <v>67.5</v>
      </c>
      <c r="O191" s="346">
        <v>0</v>
      </c>
      <c r="P191" s="350">
        <f>SUM(M191:M211)+N191+O191</f>
        <v>957.09999999999991</v>
      </c>
      <c r="Q191" s="346">
        <v>0</v>
      </c>
      <c r="R191" s="350">
        <v>44</v>
      </c>
      <c r="S191" s="344">
        <v>450</v>
      </c>
      <c r="T191" s="348">
        <v>450</v>
      </c>
      <c r="U191" s="344">
        <v>112</v>
      </c>
      <c r="V191" s="377">
        <v>112</v>
      </c>
      <c r="W191" s="344">
        <v>56</v>
      </c>
      <c r="X191" s="348">
        <v>56</v>
      </c>
      <c r="Y191" s="375">
        <f t="shared" ref="Y191" si="13">ROUND((P191-T191),1)</f>
        <v>507.1</v>
      </c>
      <c r="Z191" s="402">
        <f>IF(OR(SUM(V191:V211)="",SUM(Q191:Q211)=""),0,IF(OR(SUM(U191:U211)=320,SUM(V191:V211)&gt;0),ROUND((SUM(Q191:Q211)-SUM(V191:V211)),1),0))</f>
        <v>-112</v>
      </c>
      <c r="AA191" s="402">
        <f>IF(OR(SUM(X191:X211)="",SUM(R191:R211)=""),0,IF(OR(SUM(W191:W211)=160,SUM(X191:X211)&gt;0),ROUND((SUM(R191:R211)-SUM(X191:X211)),1),0))</f>
        <v>-12</v>
      </c>
      <c r="AB191" s="374"/>
      <c r="AC191" s="397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47"/>
      <c r="O192" s="347"/>
      <c r="P192" s="342"/>
      <c r="Q192" s="347"/>
      <c r="R192" s="342"/>
      <c r="S192" s="342"/>
      <c r="T192" s="342"/>
      <c r="U192" s="342"/>
      <c r="V192" s="342"/>
      <c r="W192" s="342"/>
      <c r="X192" s="342"/>
      <c r="Y192" s="340"/>
      <c r="Z192" s="340"/>
      <c r="AA192" s="340"/>
      <c r="AB192" s="340"/>
      <c r="AC192" s="340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47"/>
      <c r="O193" s="347"/>
      <c r="P193" s="342"/>
      <c r="Q193" s="347"/>
      <c r="R193" s="342"/>
      <c r="S193" s="342"/>
      <c r="T193" s="342"/>
      <c r="U193" s="342"/>
      <c r="V193" s="342"/>
      <c r="W193" s="342"/>
      <c r="X193" s="342"/>
      <c r="Y193" s="340"/>
      <c r="Z193" s="340"/>
      <c r="AA193" s="340"/>
      <c r="AB193" s="340"/>
      <c r="AC193" s="340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475</v>
      </c>
      <c r="F194" s="128" t="s">
        <v>473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47"/>
      <c r="O194" s="347"/>
      <c r="P194" s="352"/>
      <c r="Q194" s="347"/>
      <c r="R194" s="352"/>
      <c r="S194" s="352"/>
      <c r="T194" s="352"/>
      <c r="U194" s="352"/>
      <c r="V194" s="352"/>
      <c r="W194" s="352"/>
      <c r="X194" s="352"/>
      <c r="Y194" s="340"/>
      <c r="Z194" s="340"/>
      <c r="AA194" s="340"/>
      <c r="AB194" s="340"/>
      <c r="AC194" s="340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476</v>
      </c>
      <c r="F195" s="128" t="s">
        <v>474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47"/>
      <c r="O195" s="347"/>
      <c r="P195" s="352"/>
      <c r="Q195" s="347"/>
      <c r="R195" s="352"/>
      <c r="S195" s="352"/>
      <c r="T195" s="352"/>
      <c r="U195" s="352"/>
      <c r="V195" s="352"/>
      <c r="W195" s="352"/>
      <c r="X195" s="352"/>
      <c r="Y195" s="340"/>
      <c r="Z195" s="340"/>
      <c r="AA195" s="340"/>
      <c r="AB195" s="340"/>
      <c r="AC195" s="340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47"/>
      <c r="O196" s="347"/>
      <c r="P196" s="342"/>
      <c r="Q196" s="347"/>
      <c r="R196" s="342"/>
      <c r="S196" s="342"/>
      <c r="T196" s="342"/>
      <c r="U196" s="342"/>
      <c r="V196" s="342"/>
      <c r="W196" s="342"/>
      <c r="X196" s="342"/>
      <c r="Y196" s="340"/>
      <c r="Z196" s="340"/>
      <c r="AA196" s="340"/>
      <c r="AB196" s="340"/>
      <c r="AC196" s="340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477</v>
      </c>
      <c r="F197" s="128" t="s">
        <v>473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47"/>
      <c r="O197" s="347"/>
      <c r="P197" s="352"/>
      <c r="Q197" s="347"/>
      <c r="R197" s="352"/>
      <c r="S197" s="352"/>
      <c r="T197" s="352"/>
      <c r="U197" s="352"/>
      <c r="V197" s="352"/>
      <c r="W197" s="352"/>
      <c r="X197" s="352"/>
      <c r="Y197" s="340"/>
      <c r="Z197" s="340"/>
      <c r="AA197" s="340"/>
      <c r="AB197" s="340"/>
      <c r="AC197" s="340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478</v>
      </c>
      <c r="F198" s="128" t="s">
        <v>474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47"/>
      <c r="O198" s="347"/>
      <c r="P198" s="352"/>
      <c r="Q198" s="347"/>
      <c r="R198" s="352"/>
      <c r="S198" s="352"/>
      <c r="T198" s="352"/>
      <c r="U198" s="352"/>
      <c r="V198" s="352"/>
      <c r="W198" s="352"/>
      <c r="X198" s="352"/>
      <c r="Y198" s="340"/>
      <c r="Z198" s="340"/>
      <c r="AA198" s="340"/>
      <c r="AB198" s="340"/>
      <c r="AC198" s="340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47"/>
      <c r="O199" s="347"/>
      <c r="P199" s="342"/>
      <c r="Q199" s="347"/>
      <c r="R199" s="342"/>
      <c r="S199" s="342"/>
      <c r="T199" s="342"/>
      <c r="U199" s="342"/>
      <c r="V199" s="342"/>
      <c r="W199" s="342"/>
      <c r="X199" s="342"/>
      <c r="Y199" s="340"/>
      <c r="Z199" s="340"/>
      <c r="AA199" s="340"/>
      <c r="AB199" s="340"/>
      <c r="AC199" s="340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47"/>
      <c r="O200" s="347"/>
      <c r="P200" s="342"/>
      <c r="Q200" s="347"/>
      <c r="R200" s="342"/>
      <c r="S200" s="342"/>
      <c r="T200" s="342"/>
      <c r="U200" s="342"/>
      <c r="V200" s="342"/>
      <c r="W200" s="342"/>
      <c r="X200" s="342"/>
      <c r="Y200" s="340"/>
      <c r="Z200" s="340"/>
      <c r="AA200" s="340"/>
      <c r="AB200" s="340"/>
      <c r="AC200" s="340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47"/>
      <c r="O201" s="347"/>
      <c r="P201" s="342"/>
      <c r="Q201" s="347"/>
      <c r="R201" s="342"/>
      <c r="S201" s="342"/>
      <c r="T201" s="342"/>
      <c r="U201" s="342"/>
      <c r="V201" s="342"/>
      <c r="W201" s="342"/>
      <c r="X201" s="342"/>
      <c r="Y201" s="340"/>
      <c r="Z201" s="340"/>
      <c r="AA201" s="340"/>
      <c r="AB201" s="340"/>
      <c r="AC201" s="340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47"/>
      <c r="O202" s="347"/>
      <c r="P202" s="352"/>
      <c r="Q202" s="347"/>
      <c r="R202" s="352"/>
      <c r="S202" s="352"/>
      <c r="T202" s="352"/>
      <c r="U202" s="352"/>
      <c r="V202" s="352"/>
      <c r="W202" s="352"/>
      <c r="X202" s="352"/>
      <c r="Y202" s="340"/>
      <c r="Z202" s="340"/>
      <c r="AA202" s="340"/>
      <c r="AB202" s="340"/>
      <c r="AC202" s="340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47"/>
      <c r="O203" s="347"/>
      <c r="P203" s="352"/>
      <c r="Q203" s="347"/>
      <c r="R203" s="352"/>
      <c r="S203" s="352"/>
      <c r="T203" s="352"/>
      <c r="U203" s="352"/>
      <c r="V203" s="352"/>
      <c r="W203" s="352"/>
      <c r="X203" s="352"/>
      <c r="Y203" s="340"/>
      <c r="Z203" s="340"/>
      <c r="AA203" s="340"/>
      <c r="AB203" s="340"/>
      <c r="AC203" s="340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47"/>
      <c r="O204" s="347"/>
      <c r="P204" s="352"/>
      <c r="Q204" s="347"/>
      <c r="R204" s="352"/>
      <c r="S204" s="352"/>
      <c r="T204" s="352"/>
      <c r="U204" s="352"/>
      <c r="V204" s="352"/>
      <c r="W204" s="352"/>
      <c r="X204" s="352"/>
      <c r="Y204" s="340"/>
      <c r="Z204" s="340"/>
      <c r="AA204" s="340"/>
      <c r="AB204" s="340"/>
      <c r="AC204" s="340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47"/>
      <c r="O205" s="347"/>
      <c r="P205" s="352"/>
      <c r="Q205" s="347"/>
      <c r="R205" s="352"/>
      <c r="S205" s="352"/>
      <c r="T205" s="352"/>
      <c r="U205" s="352"/>
      <c r="V205" s="352"/>
      <c r="W205" s="352"/>
      <c r="X205" s="352"/>
      <c r="Y205" s="340"/>
      <c r="Z205" s="340"/>
      <c r="AA205" s="340"/>
      <c r="AB205" s="340"/>
      <c r="AC205" s="340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47"/>
      <c r="O206" s="347"/>
      <c r="P206" s="352"/>
      <c r="Q206" s="347"/>
      <c r="R206" s="352"/>
      <c r="S206" s="352"/>
      <c r="T206" s="352"/>
      <c r="U206" s="352"/>
      <c r="V206" s="352"/>
      <c r="W206" s="352"/>
      <c r="X206" s="352"/>
      <c r="Y206" s="340"/>
      <c r="Z206" s="340"/>
      <c r="AA206" s="340"/>
      <c r="AB206" s="340"/>
      <c r="AC206" s="340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47"/>
      <c r="O207" s="347"/>
      <c r="P207" s="352"/>
      <c r="Q207" s="347"/>
      <c r="R207" s="352"/>
      <c r="S207" s="352"/>
      <c r="T207" s="352"/>
      <c r="U207" s="352"/>
      <c r="V207" s="352"/>
      <c r="W207" s="352"/>
      <c r="X207" s="352"/>
      <c r="Y207" s="340"/>
      <c r="Z207" s="340"/>
      <c r="AA207" s="340"/>
      <c r="AB207" s="340"/>
      <c r="AC207" s="340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47"/>
      <c r="O208" s="347"/>
      <c r="P208" s="352"/>
      <c r="Q208" s="347"/>
      <c r="R208" s="352"/>
      <c r="S208" s="352"/>
      <c r="T208" s="352"/>
      <c r="U208" s="352"/>
      <c r="V208" s="352"/>
      <c r="W208" s="352"/>
      <c r="X208" s="352"/>
      <c r="Y208" s="340"/>
      <c r="Z208" s="340"/>
      <c r="AA208" s="340"/>
      <c r="AB208" s="340"/>
      <c r="AC208" s="340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47"/>
      <c r="O209" s="347"/>
      <c r="P209" s="342"/>
      <c r="Q209" s="347"/>
      <c r="R209" s="342"/>
      <c r="S209" s="342"/>
      <c r="T209" s="342"/>
      <c r="U209" s="342"/>
      <c r="V209" s="342"/>
      <c r="W209" s="342"/>
      <c r="X209" s="342"/>
      <c r="Y209" s="340"/>
      <c r="Z209" s="340"/>
      <c r="AA209" s="340"/>
      <c r="AB209" s="340"/>
      <c r="AC209" s="340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47"/>
      <c r="O210" s="347"/>
      <c r="P210" s="352"/>
      <c r="Q210" s="347"/>
      <c r="R210" s="352"/>
      <c r="S210" s="352"/>
      <c r="T210" s="352"/>
      <c r="U210" s="352"/>
      <c r="V210" s="352"/>
      <c r="W210" s="352"/>
      <c r="X210" s="352"/>
      <c r="Y210" s="340"/>
      <c r="Z210" s="340"/>
      <c r="AA210" s="340"/>
      <c r="AB210" s="340"/>
      <c r="AC210" s="340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473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47"/>
      <c r="O211" s="347"/>
      <c r="P211" s="342"/>
      <c r="Q211" s="347"/>
      <c r="R211" s="342"/>
      <c r="S211" s="342"/>
      <c r="T211" s="342"/>
      <c r="U211" s="342"/>
      <c r="V211" s="342"/>
      <c r="W211" s="342"/>
      <c r="X211" s="342"/>
      <c r="Y211" s="340"/>
      <c r="Z211" s="340"/>
      <c r="AA211" s="340"/>
      <c r="AB211" s="340"/>
      <c r="AC211" s="340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46">
        <v>67.5</v>
      </c>
      <c r="O212" s="346">
        <v>0</v>
      </c>
      <c r="P212" s="350">
        <f>SUM(M212:M229)+N212+O212</f>
        <v>807.8</v>
      </c>
      <c r="Q212" s="346">
        <v>0</v>
      </c>
      <c r="R212" s="350">
        <v>44</v>
      </c>
      <c r="S212" s="344">
        <v>450</v>
      </c>
      <c r="T212" s="348">
        <v>450</v>
      </c>
      <c r="U212" s="344">
        <v>112</v>
      </c>
      <c r="V212" s="377">
        <v>112</v>
      </c>
      <c r="W212" s="344">
        <v>56</v>
      </c>
      <c r="X212" s="348">
        <v>56</v>
      </c>
      <c r="Y212" s="375">
        <f>ROUND((P212-T212),1)</f>
        <v>357.8</v>
      </c>
      <c r="Z212" s="402">
        <f>IF(OR(SUM(V212:V228)="",SUM(Q212:Q228)=""),0,IF(OR(SUM(U212:U228)=320,SUM(V212:V228)&gt;0),ROUND((SUM(Q212:Q228)-SUM(V212:V228)),1),0))</f>
        <v>-112</v>
      </c>
      <c r="AA212" s="402">
        <f>IF(OR(SUM(X212:X228)="",SUM(R212:R228)=""),0,IF(OR(SUM(W212:W228)=160,SUM(X212:X228)&gt;0),ROUND((SUM(R212:R228)-SUM(X212:X228)),1),0))</f>
        <v>-12</v>
      </c>
      <c r="AB212" s="374"/>
      <c r="AC212" s="397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47"/>
      <c r="O213" s="347"/>
      <c r="P213" s="342"/>
      <c r="Q213" s="347"/>
      <c r="R213" s="342"/>
      <c r="S213" s="342"/>
      <c r="T213" s="342"/>
      <c r="U213" s="342"/>
      <c r="V213" s="342"/>
      <c r="W213" s="342"/>
      <c r="X213" s="342"/>
      <c r="Y213" s="340"/>
      <c r="Z213" s="340"/>
      <c r="AA213" s="340"/>
      <c r="AB213" s="340"/>
      <c r="AC213" s="340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47"/>
      <c r="O214" s="347"/>
      <c r="P214" s="342"/>
      <c r="Q214" s="347"/>
      <c r="R214" s="342"/>
      <c r="S214" s="342"/>
      <c r="T214" s="342"/>
      <c r="U214" s="342"/>
      <c r="V214" s="342"/>
      <c r="W214" s="342"/>
      <c r="X214" s="342"/>
      <c r="Y214" s="340"/>
      <c r="Z214" s="340"/>
      <c r="AA214" s="340"/>
      <c r="AB214" s="340"/>
      <c r="AC214" s="340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47"/>
      <c r="O215" s="347"/>
      <c r="P215" s="342"/>
      <c r="Q215" s="347"/>
      <c r="R215" s="342"/>
      <c r="S215" s="342"/>
      <c r="T215" s="342"/>
      <c r="U215" s="342"/>
      <c r="V215" s="342"/>
      <c r="W215" s="342"/>
      <c r="X215" s="342"/>
      <c r="Y215" s="340"/>
      <c r="Z215" s="340"/>
      <c r="AA215" s="340"/>
      <c r="AB215" s="340"/>
      <c r="AC215" s="340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47"/>
      <c r="O216" s="347"/>
      <c r="P216" s="342"/>
      <c r="Q216" s="347"/>
      <c r="R216" s="342"/>
      <c r="S216" s="342"/>
      <c r="T216" s="342"/>
      <c r="U216" s="342"/>
      <c r="V216" s="342"/>
      <c r="W216" s="342"/>
      <c r="X216" s="342"/>
      <c r="Y216" s="340"/>
      <c r="Z216" s="340"/>
      <c r="AA216" s="340"/>
      <c r="AB216" s="340"/>
      <c r="AC216" s="340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47"/>
      <c r="O217" s="347"/>
      <c r="P217" s="342"/>
      <c r="Q217" s="347"/>
      <c r="R217" s="342"/>
      <c r="S217" s="342"/>
      <c r="T217" s="342"/>
      <c r="U217" s="342"/>
      <c r="V217" s="342"/>
      <c r="W217" s="342"/>
      <c r="X217" s="342"/>
      <c r="Y217" s="340"/>
      <c r="Z217" s="340"/>
      <c r="AA217" s="340"/>
      <c r="AB217" s="340"/>
      <c r="AC217" s="340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47"/>
      <c r="O218" s="347"/>
      <c r="P218" s="342"/>
      <c r="Q218" s="347"/>
      <c r="R218" s="342"/>
      <c r="S218" s="342"/>
      <c r="T218" s="342"/>
      <c r="U218" s="342"/>
      <c r="V218" s="342"/>
      <c r="W218" s="342"/>
      <c r="X218" s="342"/>
      <c r="Y218" s="340"/>
      <c r="Z218" s="340"/>
      <c r="AA218" s="340"/>
      <c r="AB218" s="340"/>
      <c r="AC218" s="340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47"/>
      <c r="O219" s="347"/>
      <c r="P219" s="352"/>
      <c r="Q219" s="347"/>
      <c r="R219" s="352"/>
      <c r="S219" s="352"/>
      <c r="T219" s="352"/>
      <c r="U219" s="352"/>
      <c r="V219" s="352"/>
      <c r="W219" s="352"/>
      <c r="X219" s="352"/>
      <c r="Y219" s="340"/>
      <c r="Z219" s="340"/>
      <c r="AA219" s="340"/>
      <c r="AB219" s="340"/>
      <c r="AC219" s="340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47"/>
      <c r="O220" s="347"/>
      <c r="P220" s="352"/>
      <c r="Q220" s="347"/>
      <c r="R220" s="352"/>
      <c r="S220" s="352"/>
      <c r="T220" s="352"/>
      <c r="U220" s="352"/>
      <c r="V220" s="352"/>
      <c r="W220" s="352"/>
      <c r="X220" s="352"/>
      <c r="Y220" s="340"/>
      <c r="Z220" s="340"/>
      <c r="AA220" s="340"/>
      <c r="AB220" s="340"/>
      <c r="AC220" s="340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462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47"/>
      <c r="O221" s="347"/>
      <c r="P221" s="342"/>
      <c r="Q221" s="347"/>
      <c r="R221" s="342"/>
      <c r="S221" s="342"/>
      <c r="T221" s="342"/>
      <c r="U221" s="342"/>
      <c r="V221" s="342"/>
      <c r="W221" s="342"/>
      <c r="X221" s="342"/>
      <c r="Y221" s="340"/>
      <c r="Z221" s="340"/>
      <c r="AA221" s="340"/>
      <c r="AB221" s="340"/>
      <c r="AC221" s="340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47"/>
      <c r="O222" s="347"/>
      <c r="P222" s="352"/>
      <c r="Q222" s="347"/>
      <c r="R222" s="352"/>
      <c r="S222" s="352"/>
      <c r="T222" s="352"/>
      <c r="U222" s="352"/>
      <c r="V222" s="352"/>
      <c r="W222" s="352"/>
      <c r="X222" s="352"/>
      <c r="Y222" s="340"/>
      <c r="Z222" s="340"/>
      <c r="AA222" s="340"/>
      <c r="AB222" s="340"/>
      <c r="AC222" s="340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47"/>
      <c r="O223" s="347"/>
      <c r="P223" s="352"/>
      <c r="Q223" s="347"/>
      <c r="R223" s="352"/>
      <c r="S223" s="352"/>
      <c r="T223" s="352"/>
      <c r="U223" s="352"/>
      <c r="V223" s="352"/>
      <c r="W223" s="352"/>
      <c r="X223" s="352"/>
      <c r="Y223" s="340"/>
      <c r="Z223" s="340"/>
      <c r="AA223" s="340"/>
      <c r="AB223" s="340"/>
      <c r="AC223" s="340"/>
      <c r="AD223" s="83"/>
    </row>
    <row r="224" spans="1:30" s="261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47"/>
      <c r="O224" s="347"/>
      <c r="P224" s="352"/>
      <c r="Q224" s="347"/>
      <c r="R224" s="352"/>
      <c r="S224" s="352"/>
      <c r="T224" s="352"/>
      <c r="U224" s="352"/>
      <c r="V224" s="352"/>
      <c r="W224" s="352"/>
      <c r="X224" s="352"/>
      <c r="Y224" s="340"/>
      <c r="Z224" s="340"/>
      <c r="AA224" s="340"/>
      <c r="AB224" s="340"/>
      <c r="AC224" s="340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47"/>
      <c r="O225" s="347"/>
      <c r="P225" s="352"/>
      <c r="Q225" s="347"/>
      <c r="R225" s="352"/>
      <c r="S225" s="352"/>
      <c r="T225" s="352"/>
      <c r="U225" s="352"/>
      <c r="V225" s="352"/>
      <c r="W225" s="352"/>
      <c r="X225" s="352"/>
      <c r="Y225" s="340"/>
      <c r="Z225" s="340"/>
      <c r="AA225" s="340"/>
      <c r="AB225" s="340"/>
      <c r="AC225" s="340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47"/>
      <c r="O226" s="347"/>
      <c r="P226" s="342"/>
      <c r="Q226" s="347"/>
      <c r="R226" s="342"/>
      <c r="S226" s="342"/>
      <c r="T226" s="342"/>
      <c r="U226" s="342"/>
      <c r="V226" s="342"/>
      <c r="W226" s="342"/>
      <c r="X226" s="342"/>
      <c r="Y226" s="340"/>
      <c r="Z226" s="340"/>
      <c r="AA226" s="340"/>
      <c r="AB226" s="340"/>
      <c r="AC226" s="340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47"/>
      <c r="O227" s="347"/>
      <c r="P227" s="342"/>
      <c r="Q227" s="347"/>
      <c r="R227" s="342"/>
      <c r="S227" s="342"/>
      <c r="T227" s="342"/>
      <c r="U227" s="342"/>
      <c r="V227" s="342"/>
      <c r="W227" s="342"/>
      <c r="X227" s="342"/>
      <c r="Y227" s="340"/>
      <c r="Z227" s="340"/>
      <c r="AA227" s="340"/>
      <c r="AB227" s="340"/>
      <c r="AC227" s="340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47"/>
      <c r="O228" s="347"/>
      <c r="P228" s="342"/>
      <c r="Q228" s="347"/>
      <c r="R228" s="342"/>
      <c r="S228" s="342"/>
      <c r="T228" s="342"/>
      <c r="U228" s="342"/>
      <c r="V228" s="342"/>
      <c r="W228" s="342"/>
      <c r="X228" s="342"/>
      <c r="Y228" s="340"/>
      <c r="Z228" s="340"/>
      <c r="AA228" s="340"/>
      <c r="AB228" s="340"/>
      <c r="AC228" s="340"/>
      <c r="AD228" s="83"/>
    </row>
    <row r="229" spans="1:30" ht="18" hidden="1" customHeight="1">
      <c r="A229" s="90"/>
      <c r="B229" s="353"/>
      <c r="C229" s="354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47"/>
      <c r="O229" s="347"/>
      <c r="P229" s="342"/>
      <c r="Q229" s="347"/>
      <c r="R229" s="342"/>
      <c r="S229" s="342"/>
      <c r="T229" s="342"/>
      <c r="U229" s="342"/>
      <c r="V229" s="342"/>
      <c r="W229" s="342"/>
      <c r="X229" s="342"/>
      <c r="Y229" s="340"/>
      <c r="Z229" s="340"/>
      <c r="AA229" s="340"/>
      <c r="AB229" s="340"/>
      <c r="AC229" s="340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47"/>
      <c r="O230" s="347"/>
      <c r="P230" s="342"/>
      <c r="Q230" s="347"/>
      <c r="R230" s="352"/>
      <c r="S230" s="352"/>
      <c r="T230" s="352"/>
      <c r="U230" s="352"/>
      <c r="V230" s="352"/>
      <c r="W230" s="352"/>
      <c r="X230" s="352"/>
      <c r="Y230" s="340"/>
      <c r="Z230" s="340"/>
      <c r="AA230" s="340"/>
      <c r="AB230" s="340"/>
      <c r="AC230" s="340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59">
        <v>67.5</v>
      </c>
      <c r="O231" s="362"/>
      <c r="P231" s="370">
        <f>SUM(M231:M248)+N231+O250</f>
        <v>974.40000000000009</v>
      </c>
      <c r="Q231" s="359" t="s">
        <v>98</v>
      </c>
      <c r="R231" s="370">
        <v>55</v>
      </c>
      <c r="S231" s="344" t="s">
        <v>100</v>
      </c>
      <c r="T231" s="359" t="s">
        <v>100</v>
      </c>
      <c r="U231" s="344" t="s">
        <v>101</v>
      </c>
      <c r="V231" s="359">
        <v>112</v>
      </c>
      <c r="W231" s="344" t="s">
        <v>99</v>
      </c>
      <c r="X231" s="359">
        <v>56</v>
      </c>
      <c r="Y231" s="375">
        <f>ROUND((P231-T231),1)</f>
        <v>524.4</v>
      </c>
      <c r="Z231" s="402">
        <f>IF(OR(SUM(V231:V249)="",SUM(Q231:Q249)=""),0,IF(OR(SUM(U231:U249)=320,SUM(V231:V249)&gt;0),ROUND((SUM(Q231:Q249)-SUM(V231:V249)),1),0))</f>
        <v>-112</v>
      </c>
      <c r="AA231" s="402">
        <f>IF(OR(SUM(X231:X249)="",SUM(R231:R249)=""),0,IF(OR(SUM(W231:W249)=160,SUM(X231:X249)&gt;0),ROUND((SUM(R231:R249)-SUM(X231:X249)),1),0))</f>
        <v>-1</v>
      </c>
      <c r="AB231" s="370"/>
      <c r="AC231" s="397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60"/>
      <c r="O232" s="363"/>
      <c r="P232" s="372"/>
      <c r="Q232" s="360"/>
      <c r="R232" s="372"/>
      <c r="S232" s="342"/>
      <c r="T232" s="360"/>
      <c r="U232" s="342"/>
      <c r="V232" s="360"/>
      <c r="W232" s="342"/>
      <c r="X232" s="360"/>
      <c r="Y232" s="340"/>
      <c r="Z232" s="340"/>
      <c r="AA232" s="340"/>
      <c r="AB232" s="372"/>
      <c r="AC232" s="340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60"/>
      <c r="O233" s="363"/>
      <c r="P233" s="372"/>
      <c r="Q233" s="360"/>
      <c r="R233" s="372"/>
      <c r="S233" s="342"/>
      <c r="T233" s="360"/>
      <c r="U233" s="342"/>
      <c r="V233" s="360"/>
      <c r="W233" s="342"/>
      <c r="X233" s="360"/>
      <c r="Y233" s="340"/>
      <c r="Z233" s="340"/>
      <c r="AA233" s="340"/>
      <c r="AB233" s="372"/>
      <c r="AC233" s="340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60"/>
      <c r="O234" s="363"/>
      <c r="P234" s="372"/>
      <c r="Q234" s="360"/>
      <c r="R234" s="372"/>
      <c r="S234" s="342"/>
      <c r="T234" s="360"/>
      <c r="U234" s="342"/>
      <c r="V234" s="360"/>
      <c r="W234" s="342"/>
      <c r="X234" s="360"/>
      <c r="Y234" s="340"/>
      <c r="Z234" s="340"/>
      <c r="AA234" s="340"/>
      <c r="AB234" s="372"/>
      <c r="AC234" s="340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60"/>
      <c r="O235" s="363"/>
      <c r="P235" s="372"/>
      <c r="Q235" s="360"/>
      <c r="R235" s="372"/>
      <c r="S235" s="342"/>
      <c r="T235" s="360"/>
      <c r="U235" s="342"/>
      <c r="V235" s="360"/>
      <c r="W235" s="342"/>
      <c r="X235" s="360"/>
      <c r="Y235" s="340"/>
      <c r="Z235" s="340"/>
      <c r="AA235" s="340"/>
      <c r="AB235" s="372"/>
      <c r="AC235" s="340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60"/>
      <c r="O236" s="363"/>
      <c r="P236" s="372"/>
      <c r="Q236" s="360"/>
      <c r="R236" s="372"/>
      <c r="S236" s="342"/>
      <c r="T236" s="360"/>
      <c r="U236" s="342"/>
      <c r="V236" s="360"/>
      <c r="W236" s="342"/>
      <c r="X236" s="360"/>
      <c r="Y236" s="340"/>
      <c r="Z236" s="340"/>
      <c r="AA236" s="340"/>
      <c r="AB236" s="372"/>
      <c r="AC236" s="340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60"/>
      <c r="O237" s="363"/>
      <c r="P237" s="372"/>
      <c r="Q237" s="360"/>
      <c r="R237" s="372"/>
      <c r="S237" s="342"/>
      <c r="T237" s="360"/>
      <c r="U237" s="342"/>
      <c r="V237" s="360"/>
      <c r="W237" s="342"/>
      <c r="X237" s="360"/>
      <c r="Y237" s="340"/>
      <c r="Z237" s="340"/>
      <c r="AA237" s="340"/>
      <c r="AB237" s="372"/>
      <c r="AC237" s="340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60"/>
      <c r="O238" s="363"/>
      <c r="P238" s="372"/>
      <c r="Q238" s="360"/>
      <c r="R238" s="372"/>
      <c r="S238" s="342"/>
      <c r="T238" s="360"/>
      <c r="U238" s="342"/>
      <c r="V238" s="360"/>
      <c r="W238" s="342"/>
      <c r="X238" s="360"/>
      <c r="Y238" s="340"/>
      <c r="Z238" s="340"/>
      <c r="AA238" s="340"/>
      <c r="AB238" s="372"/>
      <c r="AC238" s="340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60"/>
      <c r="O239" s="363"/>
      <c r="P239" s="372"/>
      <c r="Q239" s="360"/>
      <c r="R239" s="372"/>
      <c r="S239" s="352"/>
      <c r="T239" s="360"/>
      <c r="U239" s="352"/>
      <c r="V239" s="360"/>
      <c r="W239" s="352"/>
      <c r="X239" s="360"/>
      <c r="Y239" s="340"/>
      <c r="Z239" s="340"/>
      <c r="AA239" s="340"/>
      <c r="AB239" s="372"/>
      <c r="AC239" s="340"/>
      <c r="AD239" s="123"/>
    </row>
    <row r="240" spans="1:30" s="206" customFormat="1" ht="18" customHeight="1">
      <c r="A240" s="121"/>
      <c r="B240" s="63"/>
      <c r="C240" s="108"/>
      <c r="D240" s="42"/>
      <c r="E240" s="43" t="s">
        <v>411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60"/>
      <c r="O240" s="363"/>
      <c r="P240" s="372"/>
      <c r="Q240" s="360"/>
      <c r="R240" s="372"/>
      <c r="S240" s="352"/>
      <c r="T240" s="360"/>
      <c r="U240" s="352"/>
      <c r="V240" s="360"/>
      <c r="W240" s="352"/>
      <c r="X240" s="360"/>
      <c r="Y240" s="340"/>
      <c r="Z240" s="340"/>
      <c r="AA240" s="340"/>
      <c r="AB240" s="372"/>
      <c r="AC240" s="340"/>
      <c r="AD240" s="123"/>
    </row>
    <row r="241" spans="1:30" s="225" customFormat="1" ht="18" customHeight="1">
      <c r="A241" s="121"/>
      <c r="B241" s="63"/>
      <c r="C241" s="108"/>
      <c r="D241" s="42"/>
      <c r="E241" s="43" t="s">
        <v>479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60"/>
      <c r="O241" s="363"/>
      <c r="P241" s="372"/>
      <c r="Q241" s="360"/>
      <c r="R241" s="372"/>
      <c r="S241" s="352"/>
      <c r="T241" s="360"/>
      <c r="U241" s="352"/>
      <c r="V241" s="360"/>
      <c r="W241" s="352"/>
      <c r="X241" s="360"/>
      <c r="Y241" s="340"/>
      <c r="Z241" s="340"/>
      <c r="AA241" s="340"/>
      <c r="AB241" s="372"/>
      <c r="AC241" s="340"/>
      <c r="AD241" s="123"/>
    </row>
    <row r="242" spans="1:30" s="206" customFormat="1" ht="18" customHeight="1">
      <c r="A242" s="121"/>
      <c r="B242" s="63"/>
      <c r="C242" s="108"/>
      <c r="D242" s="42"/>
      <c r="E242" s="43" t="s">
        <v>480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60"/>
      <c r="O242" s="363"/>
      <c r="P242" s="372"/>
      <c r="Q242" s="360"/>
      <c r="R242" s="372"/>
      <c r="S242" s="352"/>
      <c r="T242" s="360"/>
      <c r="U242" s="352"/>
      <c r="V242" s="360"/>
      <c r="W242" s="352"/>
      <c r="X242" s="360"/>
      <c r="Y242" s="340"/>
      <c r="Z242" s="340"/>
      <c r="AA242" s="340"/>
      <c r="AB242" s="372"/>
      <c r="AC242" s="340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60"/>
      <c r="O243" s="363"/>
      <c r="P243" s="372"/>
      <c r="Q243" s="360"/>
      <c r="R243" s="372"/>
      <c r="S243" s="352"/>
      <c r="T243" s="360"/>
      <c r="U243" s="352"/>
      <c r="V243" s="360"/>
      <c r="W243" s="352"/>
      <c r="X243" s="360"/>
      <c r="Y243" s="340"/>
      <c r="Z243" s="340"/>
      <c r="AA243" s="340"/>
      <c r="AB243" s="372"/>
      <c r="AC243" s="340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60"/>
      <c r="O244" s="363"/>
      <c r="P244" s="372"/>
      <c r="Q244" s="360"/>
      <c r="R244" s="372"/>
      <c r="S244" s="352"/>
      <c r="T244" s="360"/>
      <c r="U244" s="352"/>
      <c r="V244" s="360"/>
      <c r="W244" s="352"/>
      <c r="X244" s="360"/>
      <c r="Y244" s="340"/>
      <c r="Z244" s="340"/>
      <c r="AA244" s="340"/>
      <c r="AB244" s="372"/>
      <c r="AC244" s="340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60"/>
      <c r="O245" s="363"/>
      <c r="P245" s="372"/>
      <c r="Q245" s="360"/>
      <c r="R245" s="372"/>
      <c r="S245" s="342"/>
      <c r="T245" s="360"/>
      <c r="U245" s="342"/>
      <c r="V245" s="360"/>
      <c r="W245" s="342"/>
      <c r="X245" s="360"/>
      <c r="Y245" s="340"/>
      <c r="Z245" s="340"/>
      <c r="AA245" s="340"/>
      <c r="AB245" s="372"/>
      <c r="AC245" s="340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60"/>
      <c r="O246" s="363"/>
      <c r="P246" s="372"/>
      <c r="Q246" s="360"/>
      <c r="R246" s="372"/>
      <c r="S246" s="352"/>
      <c r="T246" s="360"/>
      <c r="U246" s="352"/>
      <c r="V246" s="360"/>
      <c r="W246" s="352"/>
      <c r="X246" s="360"/>
      <c r="Y246" s="340"/>
      <c r="Z246" s="340"/>
      <c r="AA246" s="340"/>
      <c r="AB246" s="372"/>
      <c r="AC246" s="340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60"/>
      <c r="O247" s="363"/>
      <c r="P247" s="372"/>
      <c r="Q247" s="360"/>
      <c r="R247" s="372"/>
      <c r="S247" s="342"/>
      <c r="T247" s="360"/>
      <c r="U247" s="342"/>
      <c r="V247" s="360"/>
      <c r="W247" s="342"/>
      <c r="X247" s="360"/>
      <c r="Y247" s="340"/>
      <c r="Z247" s="340"/>
      <c r="AA247" s="340"/>
      <c r="AB247" s="372"/>
      <c r="AC247" s="340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60"/>
      <c r="O248" s="363"/>
      <c r="P248" s="372"/>
      <c r="Q248" s="360"/>
      <c r="R248" s="372"/>
      <c r="S248" s="342"/>
      <c r="T248" s="360"/>
      <c r="U248" s="342"/>
      <c r="V248" s="360"/>
      <c r="W248" s="342"/>
      <c r="X248" s="360"/>
      <c r="Y248" s="340"/>
      <c r="Z248" s="340"/>
      <c r="AA248" s="340"/>
      <c r="AB248" s="372"/>
      <c r="AC248" s="340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60"/>
      <c r="O249" s="363"/>
      <c r="P249" s="372"/>
      <c r="Q249" s="360"/>
      <c r="R249" s="372"/>
      <c r="S249" s="342"/>
      <c r="T249" s="360"/>
      <c r="U249" s="342"/>
      <c r="V249" s="360"/>
      <c r="W249" s="342"/>
      <c r="X249" s="360"/>
      <c r="Y249" s="340"/>
      <c r="Z249" s="340"/>
      <c r="AA249" s="340"/>
      <c r="AB249" s="372"/>
      <c r="AC249" s="340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86"/>
      <c r="O250" s="371"/>
      <c r="P250" s="373"/>
      <c r="Q250" s="386"/>
      <c r="R250" s="372"/>
      <c r="S250" s="352"/>
      <c r="T250" s="360"/>
      <c r="U250" s="352"/>
      <c r="V250" s="360"/>
      <c r="W250" s="352"/>
      <c r="X250" s="360"/>
      <c r="Y250" s="340"/>
      <c r="Z250" s="340"/>
      <c r="AA250" s="340"/>
      <c r="AB250" s="372"/>
      <c r="AC250" s="340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59">
        <v>67.5</v>
      </c>
      <c r="O251" s="362"/>
      <c r="P251" s="370">
        <f>SUM(M251:M270)+N251+O270</f>
        <v>838.8</v>
      </c>
      <c r="Q251" s="359" t="s">
        <v>138</v>
      </c>
      <c r="R251" s="370">
        <v>56</v>
      </c>
      <c r="S251" s="344" t="s">
        <v>100</v>
      </c>
      <c r="T251" s="359" t="s">
        <v>100</v>
      </c>
      <c r="U251" s="344" t="s">
        <v>139</v>
      </c>
      <c r="V251" s="359">
        <v>112</v>
      </c>
      <c r="W251" s="344">
        <v>56</v>
      </c>
      <c r="X251" s="359">
        <v>56</v>
      </c>
      <c r="Y251" s="375">
        <f>ROUND((P251-T251),1)</f>
        <v>388.8</v>
      </c>
      <c r="Z251" s="402">
        <f>IF(OR(SUM(V251:V270)="",SUM(Q251:Q270)=""),0,IF(OR(SUM(U251:U270)=320,SUM(V251:V270)&gt;0),ROUND((SUM(Q251:Q270)-SUM(V251:V270)),1),0))</f>
        <v>-112</v>
      </c>
      <c r="AA251" s="402">
        <f>IF(OR(SUM(X251:X270)="",SUM(R251:R270)=""),0,IF(OR(SUM(W251:W270)=160,SUM(X251:X270)&gt;0),ROUND((SUM(R251:R270)-SUM(X251:X270)),1),0))</f>
        <v>0</v>
      </c>
      <c r="AB251" s="370"/>
      <c r="AC251" s="397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60"/>
      <c r="O252" s="363"/>
      <c r="P252" s="372"/>
      <c r="Q252" s="360"/>
      <c r="R252" s="372"/>
      <c r="S252" s="342"/>
      <c r="T252" s="360"/>
      <c r="U252" s="342"/>
      <c r="V252" s="360"/>
      <c r="W252" s="342"/>
      <c r="X252" s="360"/>
      <c r="Y252" s="340"/>
      <c r="Z252" s="340"/>
      <c r="AA252" s="340"/>
      <c r="AB252" s="372"/>
      <c r="AC252" s="340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60"/>
      <c r="O253" s="363"/>
      <c r="P253" s="372"/>
      <c r="Q253" s="360"/>
      <c r="R253" s="372"/>
      <c r="S253" s="342"/>
      <c r="T253" s="360"/>
      <c r="U253" s="342"/>
      <c r="V253" s="360"/>
      <c r="W253" s="342"/>
      <c r="X253" s="360"/>
      <c r="Y253" s="340"/>
      <c r="Z253" s="340"/>
      <c r="AA253" s="340"/>
      <c r="AB253" s="372"/>
      <c r="AC253" s="340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60"/>
      <c r="O254" s="363"/>
      <c r="P254" s="372"/>
      <c r="Q254" s="360"/>
      <c r="R254" s="372"/>
      <c r="S254" s="342"/>
      <c r="T254" s="360"/>
      <c r="U254" s="342"/>
      <c r="V254" s="360"/>
      <c r="W254" s="342"/>
      <c r="X254" s="360"/>
      <c r="Y254" s="340"/>
      <c r="Z254" s="340"/>
      <c r="AA254" s="340"/>
      <c r="AB254" s="372"/>
      <c r="AC254" s="340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60"/>
      <c r="O255" s="363"/>
      <c r="P255" s="372"/>
      <c r="Q255" s="360"/>
      <c r="R255" s="372"/>
      <c r="S255" s="342"/>
      <c r="T255" s="360"/>
      <c r="U255" s="342"/>
      <c r="V255" s="360"/>
      <c r="W255" s="342"/>
      <c r="X255" s="360"/>
      <c r="Y255" s="340"/>
      <c r="Z255" s="340"/>
      <c r="AA255" s="340"/>
      <c r="AB255" s="372"/>
      <c r="AC255" s="340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60"/>
      <c r="O256" s="363"/>
      <c r="P256" s="372"/>
      <c r="Q256" s="360"/>
      <c r="R256" s="372"/>
      <c r="S256" s="352"/>
      <c r="T256" s="360"/>
      <c r="U256" s="352"/>
      <c r="V256" s="360"/>
      <c r="W256" s="352"/>
      <c r="X256" s="360"/>
      <c r="Y256" s="340"/>
      <c r="Z256" s="340"/>
      <c r="AA256" s="340"/>
      <c r="AB256" s="372"/>
      <c r="AC256" s="340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60"/>
      <c r="O257" s="363"/>
      <c r="P257" s="372"/>
      <c r="Q257" s="360"/>
      <c r="R257" s="372"/>
      <c r="S257" s="352"/>
      <c r="T257" s="360"/>
      <c r="U257" s="352"/>
      <c r="V257" s="360"/>
      <c r="W257" s="352"/>
      <c r="X257" s="360"/>
      <c r="Y257" s="340"/>
      <c r="Z257" s="340"/>
      <c r="AA257" s="340"/>
      <c r="AB257" s="372"/>
      <c r="AC257" s="340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60"/>
      <c r="O258" s="363"/>
      <c r="P258" s="372"/>
      <c r="Q258" s="360"/>
      <c r="R258" s="372"/>
      <c r="S258" s="352"/>
      <c r="T258" s="360"/>
      <c r="U258" s="352"/>
      <c r="V258" s="360"/>
      <c r="W258" s="352"/>
      <c r="X258" s="360"/>
      <c r="Y258" s="340"/>
      <c r="Z258" s="340"/>
      <c r="AA258" s="340"/>
      <c r="AB258" s="372"/>
      <c r="AC258" s="340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60"/>
      <c r="O259" s="363"/>
      <c r="P259" s="372"/>
      <c r="Q259" s="360"/>
      <c r="R259" s="372"/>
      <c r="S259" s="352"/>
      <c r="T259" s="360"/>
      <c r="U259" s="352"/>
      <c r="V259" s="360"/>
      <c r="W259" s="352"/>
      <c r="X259" s="360"/>
      <c r="Y259" s="340"/>
      <c r="Z259" s="340"/>
      <c r="AA259" s="340"/>
      <c r="AB259" s="372"/>
      <c r="AC259" s="340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60"/>
      <c r="O260" s="363"/>
      <c r="P260" s="372"/>
      <c r="Q260" s="360"/>
      <c r="R260" s="372"/>
      <c r="S260" s="352"/>
      <c r="T260" s="360"/>
      <c r="U260" s="352"/>
      <c r="V260" s="360"/>
      <c r="W260" s="352"/>
      <c r="X260" s="360"/>
      <c r="Y260" s="340"/>
      <c r="Z260" s="340"/>
      <c r="AA260" s="340"/>
      <c r="AB260" s="372"/>
      <c r="AC260" s="340"/>
      <c r="AD260" s="83"/>
    </row>
    <row r="261" spans="1:30" s="225" customFormat="1" ht="18" customHeight="1">
      <c r="A261" s="124"/>
      <c r="B261" s="99"/>
      <c r="C261" s="85"/>
      <c r="D261" s="42"/>
      <c r="E261" s="251" t="s">
        <v>395</v>
      </c>
      <c r="F261" s="252" t="s">
        <v>189</v>
      </c>
      <c r="G261" s="248">
        <v>2</v>
      </c>
      <c r="H261" s="255"/>
      <c r="I261" s="256"/>
      <c r="J261" s="250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60"/>
      <c r="O261" s="363"/>
      <c r="P261" s="372"/>
      <c r="Q261" s="360"/>
      <c r="R261" s="372"/>
      <c r="S261" s="352"/>
      <c r="T261" s="360"/>
      <c r="U261" s="352"/>
      <c r="V261" s="360"/>
      <c r="W261" s="352"/>
      <c r="X261" s="360"/>
      <c r="Y261" s="340"/>
      <c r="Z261" s="340"/>
      <c r="AA261" s="340"/>
      <c r="AB261" s="372"/>
      <c r="AC261" s="340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60"/>
      <c r="O262" s="363"/>
      <c r="P262" s="372"/>
      <c r="Q262" s="360"/>
      <c r="R262" s="372"/>
      <c r="S262" s="352"/>
      <c r="T262" s="360"/>
      <c r="U262" s="352"/>
      <c r="V262" s="360"/>
      <c r="W262" s="352"/>
      <c r="X262" s="360"/>
      <c r="Y262" s="340"/>
      <c r="Z262" s="340"/>
      <c r="AA262" s="340"/>
      <c r="AB262" s="372"/>
      <c r="AC262" s="340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60"/>
      <c r="O263" s="363"/>
      <c r="P263" s="372"/>
      <c r="Q263" s="360"/>
      <c r="R263" s="372"/>
      <c r="S263" s="352"/>
      <c r="T263" s="360"/>
      <c r="U263" s="352"/>
      <c r="V263" s="360"/>
      <c r="W263" s="352"/>
      <c r="X263" s="360"/>
      <c r="Y263" s="340"/>
      <c r="Z263" s="340"/>
      <c r="AA263" s="340"/>
      <c r="AB263" s="372"/>
      <c r="AC263" s="340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60"/>
      <c r="O264" s="363"/>
      <c r="P264" s="372"/>
      <c r="Q264" s="360"/>
      <c r="R264" s="372"/>
      <c r="S264" s="352"/>
      <c r="T264" s="360"/>
      <c r="U264" s="352"/>
      <c r="V264" s="360"/>
      <c r="W264" s="352"/>
      <c r="X264" s="360"/>
      <c r="Y264" s="340"/>
      <c r="Z264" s="340"/>
      <c r="AA264" s="340"/>
      <c r="AB264" s="372"/>
      <c r="AC264" s="340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8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8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8" si="19">ROUND(IF(OR(LEFT(E265,2)="ĐA",LEFT(E265,2)="DA",LEFT(E265,5)="Đồ án",LEFT(E265,5)="Đồán "),J265*0.5,(IF(H265&gt;0,H265*K265,"0")+IF(I265&gt;0,(I265*0.75)*L265,"0"))),1)</f>
        <v>0</v>
      </c>
      <c r="N265" s="360"/>
      <c r="O265" s="363"/>
      <c r="P265" s="372"/>
      <c r="Q265" s="360"/>
      <c r="R265" s="372"/>
      <c r="S265" s="352"/>
      <c r="T265" s="360"/>
      <c r="U265" s="352"/>
      <c r="V265" s="360"/>
      <c r="W265" s="352"/>
      <c r="X265" s="360"/>
      <c r="Y265" s="340"/>
      <c r="Z265" s="340"/>
      <c r="AA265" s="340"/>
      <c r="AB265" s="372"/>
      <c r="AC265" s="340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60"/>
      <c r="O266" s="363"/>
      <c r="P266" s="372"/>
      <c r="Q266" s="360"/>
      <c r="R266" s="372"/>
      <c r="S266" s="342"/>
      <c r="T266" s="360"/>
      <c r="U266" s="342"/>
      <c r="V266" s="360"/>
      <c r="W266" s="342"/>
      <c r="X266" s="360"/>
      <c r="Y266" s="340"/>
      <c r="Z266" s="340"/>
      <c r="AA266" s="340"/>
      <c r="AB266" s="372"/>
      <c r="AC266" s="340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60"/>
      <c r="O267" s="363"/>
      <c r="P267" s="372"/>
      <c r="Q267" s="360"/>
      <c r="R267" s="372"/>
      <c r="S267" s="342"/>
      <c r="T267" s="360"/>
      <c r="U267" s="342"/>
      <c r="V267" s="360"/>
      <c r="W267" s="342"/>
      <c r="X267" s="360"/>
      <c r="Y267" s="340"/>
      <c r="Z267" s="340"/>
      <c r="AA267" s="340"/>
      <c r="AB267" s="372"/>
      <c r="AC267" s="340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60"/>
      <c r="O268" s="363"/>
      <c r="P268" s="372"/>
      <c r="Q268" s="360"/>
      <c r="R268" s="372"/>
      <c r="S268" s="342"/>
      <c r="T268" s="360"/>
      <c r="U268" s="342"/>
      <c r="V268" s="360"/>
      <c r="W268" s="342"/>
      <c r="X268" s="360"/>
      <c r="Y268" s="340"/>
      <c r="Z268" s="340"/>
      <c r="AA268" s="340"/>
      <c r="AB268" s="372"/>
      <c r="AC268" s="340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60"/>
      <c r="O269" s="363"/>
      <c r="P269" s="372"/>
      <c r="Q269" s="360"/>
      <c r="R269" s="372"/>
      <c r="S269" s="352"/>
      <c r="T269" s="360"/>
      <c r="U269" s="352"/>
      <c r="V269" s="360"/>
      <c r="W269" s="352"/>
      <c r="X269" s="360"/>
      <c r="Y269" s="340"/>
      <c r="Z269" s="340"/>
      <c r="AA269" s="340"/>
      <c r="AB269" s="372"/>
      <c r="AC269" s="340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60"/>
      <c r="O270" s="363"/>
      <c r="P270" s="372"/>
      <c r="Q270" s="360"/>
      <c r="R270" s="372"/>
      <c r="S270" s="352"/>
      <c r="T270" s="360"/>
      <c r="U270" s="352"/>
      <c r="V270" s="360"/>
      <c r="W270" s="352"/>
      <c r="X270" s="360"/>
      <c r="Y270" s="340"/>
      <c r="Z270" s="340"/>
      <c r="AA270" s="340"/>
      <c r="AB270" s="372"/>
      <c r="AC270" s="340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58</v>
      </c>
      <c r="K271" s="87">
        <f t="shared" si="17"/>
        <v>1.2</v>
      </c>
      <c r="L271" s="87">
        <f t="shared" si="18"/>
        <v>0</v>
      </c>
      <c r="M271" s="46">
        <f t="shared" si="19"/>
        <v>36</v>
      </c>
      <c r="N271" s="359">
        <v>67.5</v>
      </c>
      <c r="O271" s="362">
        <v>0</v>
      </c>
      <c r="P271" s="370">
        <f>SUM(M271:M288)+N251+O251</f>
        <v>867.19999999999993</v>
      </c>
      <c r="Q271" s="359" t="s">
        <v>138</v>
      </c>
      <c r="R271" s="370">
        <v>50</v>
      </c>
      <c r="S271" s="344" t="s">
        <v>100</v>
      </c>
      <c r="T271" s="359" t="s">
        <v>100</v>
      </c>
      <c r="U271" s="344" t="s">
        <v>139</v>
      </c>
      <c r="V271" s="359">
        <v>112</v>
      </c>
      <c r="W271" s="344">
        <v>56</v>
      </c>
      <c r="X271" s="359">
        <v>56</v>
      </c>
      <c r="Y271" s="375">
        <f>ROUND((P271-T271),1)</f>
        <v>417.2</v>
      </c>
      <c r="Z271" s="402">
        <f>IF(OR(SUM(V271:V290)="",SUM(Q271:Q290)=""),0,IF(OR(SUM(U271:U290)=320,SUM(V271:V290)&gt;0),ROUND((SUM(Q271:Q290)-SUM(V271:V290)),1),0))</f>
        <v>-112</v>
      </c>
      <c r="AA271" s="402">
        <f>IF(OR(SUM(X271:X290)="",SUM(R271:R290)=""),0,IF(OR(SUM(W271:W290)=160,SUM(X271:X290)&gt;0),ROUND((SUM(R271:R290)-SUM(X271:X290)),1),0))</f>
        <v>-6</v>
      </c>
      <c r="AB271" s="370"/>
      <c r="AC271" s="397">
        <f>SUM(Y271:AA290)</f>
        <v>299.2</v>
      </c>
      <c r="AD271" s="102"/>
    </row>
    <row r="272" spans="1:30" s="225" customFormat="1" ht="18" customHeight="1">
      <c r="A272" s="253"/>
      <c r="B272" s="254"/>
      <c r="C272" s="96"/>
      <c r="D272" s="42">
        <v>20200002201</v>
      </c>
      <c r="E272" s="43" t="s">
        <v>492</v>
      </c>
      <c r="F272" s="44" t="s">
        <v>315</v>
      </c>
      <c r="G272" s="65">
        <v>1</v>
      </c>
      <c r="H272" s="155"/>
      <c r="I272" s="156">
        <v>30</v>
      </c>
      <c r="J272" s="80">
        <v>58</v>
      </c>
      <c r="K272" s="87">
        <f t="shared" si="17"/>
        <v>0</v>
      </c>
      <c r="L272" s="87">
        <f t="shared" si="18"/>
        <v>1.2</v>
      </c>
      <c r="M272" s="46">
        <f t="shared" si="19"/>
        <v>27</v>
      </c>
      <c r="N272" s="360"/>
      <c r="O272" s="363"/>
      <c r="P272" s="372"/>
      <c r="Q272" s="360"/>
      <c r="R272" s="372"/>
      <c r="S272" s="345"/>
      <c r="T272" s="360"/>
      <c r="U272" s="345"/>
      <c r="V272" s="360"/>
      <c r="W272" s="345"/>
      <c r="X272" s="360"/>
      <c r="Y272" s="411"/>
      <c r="Z272" s="412"/>
      <c r="AA272" s="412"/>
      <c r="AB272" s="372"/>
      <c r="AC272" s="404"/>
      <c r="AD272" s="102"/>
    </row>
    <row r="273" spans="1:30" s="225" customFormat="1" ht="18" customHeight="1">
      <c r="A273" s="253"/>
      <c r="B273" s="254"/>
      <c r="C273" s="96"/>
      <c r="D273" s="42">
        <v>20200002201</v>
      </c>
      <c r="E273" s="43" t="s">
        <v>493</v>
      </c>
      <c r="F273" s="44" t="s">
        <v>315</v>
      </c>
      <c r="G273" s="65">
        <v>1</v>
      </c>
      <c r="H273" s="155"/>
      <c r="I273" s="156">
        <v>30</v>
      </c>
      <c r="J273" s="80">
        <v>58</v>
      </c>
      <c r="K273" s="87">
        <f t="shared" si="17"/>
        <v>0</v>
      </c>
      <c r="L273" s="87">
        <f t="shared" si="18"/>
        <v>1.2</v>
      </c>
      <c r="M273" s="46">
        <f t="shared" si="19"/>
        <v>27</v>
      </c>
      <c r="N273" s="360"/>
      <c r="O273" s="363"/>
      <c r="P273" s="372"/>
      <c r="Q273" s="360"/>
      <c r="R273" s="372"/>
      <c r="S273" s="345"/>
      <c r="T273" s="360"/>
      <c r="U273" s="345"/>
      <c r="V273" s="360"/>
      <c r="W273" s="345"/>
      <c r="X273" s="360"/>
      <c r="Y273" s="411"/>
      <c r="Z273" s="412"/>
      <c r="AA273" s="412"/>
      <c r="AB273" s="372"/>
      <c r="AC273" s="404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17"/>
        <v>1</v>
      </c>
      <c r="L274" s="87">
        <f t="shared" si="18"/>
        <v>1.1000000000000001</v>
      </c>
      <c r="M274" s="46">
        <f t="shared" si="19"/>
        <v>54.8</v>
      </c>
      <c r="N274" s="360"/>
      <c r="O274" s="363"/>
      <c r="P274" s="372"/>
      <c r="Q274" s="360"/>
      <c r="R274" s="372"/>
      <c r="S274" s="342"/>
      <c r="T274" s="360"/>
      <c r="U274" s="342"/>
      <c r="V274" s="360"/>
      <c r="W274" s="342"/>
      <c r="X274" s="360"/>
      <c r="Y274" s="340"/>
      <c r="Z274" s="340"/>
      <c r="AA274" s="340"/>
      <c r="AB274" s="372"/>
      <c r="AC274" s="340"/>
      <c r="AD274" s="102"/>
    </row>
    <row r="275" spans="1:30" ht="18" customHeight="1">
      <c r="A275" s="90"/>
      <c r="B275" s="353"/>
      <c r="C275" s="354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17"/>
        <v>1</v>
      </c>
      <c r="L275" s="87">
        <f t="shared" si="18"/>
        <v>1.1000000000000001</v>
      </c>
      <c r="M275" s="46">
        <f t="shared" si="19"/>
        <v>54.8</v>
      </c>
      <c r="N275" s="360"/>
      <c r="O275" s="363"/>
      <c r="P275" s="372"/>
      <c r="Q275" s="360"/>
      <c r="R275" s="372"/>
      <c r="S275" s="342"/>
      <c r="T275" s="360"/>
      <c r="U275" s="342"/>
      <c r="V275" s="360"/>
      <c r="W275" s="342"/>
      <c r="X275" s="360"/>
      <c r="Y275" s="340"/>
      <c r="Z275" s="340"/>
      <c r="AA275" s="340"/>
      <c r="AB275" s="372"/>
      <c r="AC275" s="340"/>
      <c r="AD275" s="102"/>
    </row>
    <row r="276" spans="1:30" ht="18" customHeight="1">
      <c r="A276" s="90"/>
      <c r="B276" s="353"/>
      <c r="C276" s="354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60"/>
      <c r="O276" s="363"/>
      <c r="P276" s="372"/>
      <c r="Q276" s="360"/>
      <c r="R276" s="372"/>
      <c r="S276" s="342"/>
      <c r="T276" s="360"/>
      <c r="U276" s="342"/>
      <c r="V276" s="360"/>
      <c r="W276" s="342"/>
      <c r="X276" s="360"/>
      <c r="Y276" s="340"/>
      <c r="Z276" s="340"/>
      <c r="AA276" s="340"/>
      <c r="AB276" s="372"/>
      <c r="AC276" s="340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60"/>
      <c r="O277" s="363"/>
      <c r="P277" s="372"/>
      <c r="Q277" s="360"/>
      <c r="R277" s="372"/>
      <c r="S277" s="342"/>
      <c r="T277" s="360"/>
      <c r="U277" s="342"/>
      <c r="V277" s="360"/>
      <c r="W277" s="342"/>
      <c r="X277" s="360"/>
      <c r="Y277" s="340"/>
      <c r="Z277" s="340"/>
      <c r="AA277" s="340"/>
      <c r="AB277" s="372"/>
      <c r="AC277" s="340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17"/>
        <v>1.2</v>
      </c>
      <c r="L278" s="87">
        <f t="shared" si="18"/>
        <v>1.2</v>
      </c>
      <c r="M278" s="46">
        <f t="shared" si="19"/>
        <v>63</v>
      </c>
      <c r="N278" s="360"/>
      <c r="O278" s="363"/>
      <c r="P278" s="372"/>
      <c r="Q278" s="360"/>
      <c r="R278" s="372"/>
      <c r="S278" s="342"/>
      <c r="T278" s="360"/>
      <c r="U278" s="342"/>
      <c r="V278" s="360"/>
      <c r="W278" s="342"/>
      <c r="X278" s="360"/>
      <c r="Y278" s="340"/>
      <c r="Z278" s="340"/>
      <c r="AA278" s="340"/>
      <c r="AB278" s="372"/>
      <c r="AC278" s="340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398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60"/>
      <c r="O279" s="363"/>
      <c r="P279" s="372"/>
      <c r="Q279" s="360"/>
      <c r="R279" s="372"/>
      <c r="S279" s="342"/>
      <c r="T279" s="360"/>
      <c r="U279" s="342"/>
      <c r="V279" s="360"/>
      <c r="W279" s="342"/>
      <c r="X279" s="360"/>
      <c r="Y279" s="340"/>
      <c r="Z279" s="340"/>
      <c r="AA279" s="340"/>
      <c r="AB279" s="372"/>
      <c r="AC279" s="340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400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60"/>
      <c r="O280" s="363"/>
      <c r="P280" s="372"/>
      <c r="Q280" s="360"/>
      <c r="R280" s="372"/>
      <c r="S280" s="352"/>
      <c r="T280" s="360"/>
      <c r="U280" s="352"/>
      <c r="V280" s="360"/>
      <c r="W280" s="352"/>
      <c r="X280" s="360"/>
      <c r="Y280" s="340"/>
      <c r="Z280" s="340"/>
      <c r="AA280" s="340"/>
      <c r="AB280" s="372"/>
      <c r="AC280" s="340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393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17"/>
        <v>1</v>
      </c>
      <c r="L281" s="87">
        <f t="shared" si="18"/>
        <v>1.1000000000000001</v>
      </c>
      <c r="M281" s="46">
        <f t="shared" si="19"/>
        <v>54.8</v>
      </c>
      <c r="N281" s="360"/>
      <c r="O281" s="363"/>
      <c r="P281" s="372"/>
      <c r="Q281" s="360"/>
      <c r="R281" s="372"/>
      <c r="S281" s="352"/>
      <c r="T281" s="360"/>
      <c r="U281" s="352"/>
      <c r="V281" s="360"/>
      <c r="W281" s="352"/>
      <c r="X281" s="360"/>
      <c r="Y281" s="340"/>
      <c r="Z281" s="340"/>
      <c r="AA281" s="340"/>
      <c r="AB281" s="372"/>
      <c r="AC281" s="340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393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7"/>
        <v>1</v>
      </c>
      <c r="L282" s="87">
        <f t="shared" si="18"/>
        <v>1.1000000000000001</v>
      </c>
      <c r="M282" s="46">
        <f t="shared" si="19"/>
        <v>54.8</v>
      </c>
      <c r="N282" s="360"/>
      <c r="O282" s="363"/>
      <c r="P282" s="372"/>
      <c r="Q282" s="360"/>
      <c r="R282" s="372"/>
      <c r="S282" s="352"/>
      <c r="T282" s="360"/>
      <c r="U282" s="352"/>
      <c r="V282" s="360"/>
      <c r="W282" s="352"/>
      <c r="X282" s="360"/>
      <c r="Y282" s="340"/>
      <c r="Z282" s="340"/>
      <c r="AA282" s="340"/>
      <c r="AB282" s="372"/>
      <c r="AC282" s="340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467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60"/>
      <c r="O283" s="363"/>
      <c r="P283" s="372"/>
      <c r="Q283" s="360"/>
      <c r="R283" s="372"/>
      <c r="S283" s="352"/>
      <c r="T283" s="360"/>
      <c r="U283" s="352"/>
      <c r="V283" s="360"/>
      <c r="W283" s="352"/>
      <c r="X283" s="360"/>
      <c r="Y283" s="340"/>
      <c r="Z283" s="340"/>
      <c r="AA283" s="340"/>
      <c r="AB283" s="372"/>
      <c r="AC283" s="340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469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60"/>
      <c r="O284" s="363"/>
      <c r="P284" s="372"/>
      <c r="Q284" s="360"/>
      <c r="R284" s="372"/>
      <c r="S284" s="352"/>
      <c r="T284" s="360"/>
      <c r="U284" s="352"/>
      <c r="V284" s="360"/>
      <c r="W284" s="352"/>
      <c r="X284" s="360"/>
      <c r="Y284" s="340"/>
      <c r="Z284" s="340"/>
      <c r="AA284" s="340"/>
      <c r="AB284" s="372"/>
      <c r="AC284" s="340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60"/>
      <c r="O285" s="363"/>
      <c r="P285" s="372"/>
      <c r="Q285" s="360"/>
      <c r="R285" s="372"/>
      <c r="S285" s="352"/>
      <c r="T285" s="360"/>
      <c r="U285" s="352"/>
      <c r="V285" s="360"/>
      <c r="W285" s="352"/>
      <c r="X285" s="360"/>
      <c r="Y285" s="340"/>
      <c r="Z285" s="340"/>
      <c r="AA285" s="340"/>
      <c r="AB285" s="372"/>
      <c r="AC285" s="340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60"/>
      <c r="O286" s="363"/>
      <c r="P286" s="372"/>
      <c r="Q286" s="360"/>
      <c r="R286" s="372"/>
      <c r="S286" s="352"/>
      <c r="T286" s="360"/>
      <c r="U286" s="352"/>
      <c r="V286" s="360"/>
      <c r="W286" s="352"/>
      <c r="X286" s="360"/>
      <c r="Y286" s="340"/>
      <c r="Z286" s="340"/>
      <c r="AA286" s="340"/>
      <c r="AB286" s="372"/>
      <c r="AC286" s="340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60"/>
      <c r="O287" s="363"/>
      <c r="P287" s="372"/>
      <c r="Q287" s="360"/>
      <c r="R287" s="372"/>
      <c r="S287" s="342"/>
      <c r="T287" s="360"/>
      <c r="U287" s="342"/>
      <c r="V287" s="360"/>
      <c r="W287" s="342"/>
      <c r="X287" s="360"/>
      <c r="Y287" s="340"/>
      <c r="Z287" s="340"/>
      <c r="AA287" s="340"/>
      <c r="AB287" s="372"/>
      <c r="AC287" s="340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60"/>
      <c r="O288" s="363"/>
      <c r="P288" s="372"/>
      <c r="Q288" s="360"/>
      <c r="R288" s="372"/>
      <c r="S288" s="352"/>
      <c r="T288" s="360"/>
      <c r="U288" s="352"/>
      <c r="V288" s="360"/>
      <c r="W288" s="352"/>
      <c r="X288" s="360"/>
      <c r="Y288" s="340"/>
      <c r="Z288" s="340"/>
      <c r="AA288" s="340"/>
      <c r="AB288" s="372"/>
      <c r="AC288" s="340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60"/>
      <c r="O289" s="363"/>
      <c r="P289" s="372"/>
      <c r="Q289" s="360"/>
      <c r="R289" s="372"/>
      <c r="S289" s="352"/>
      <c r="T289" s="360"/>
      <c r="U289" s="352"/>
      <c r="V289" s="360"/>
      <c r="W289" s="352"/>
      <c r="X289" s="360"/>
      <c r="Y289" s="340"/>
      <c r="Z289" s="340"/>
      <c r="AA289" s="340"/>
      <c r="AB289" s="372"/>
      <c r="AC289" s="340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60"/>
      <c r="O290" s="363"/>
      <c r="P290" s="372"/>
      <c r="Q290" s="360"/>
      <c r="R290" s="372"/>
      <c r="S290" s="342"/>
      <c r="T290" s="360"/>
      <c r="U290" s="342"/>
      <c r="V290" s="360"/>
      <c r="W290" s="342"/>
      <c r="X290" s="360"/>
      <c r="Y290" s="340"/>
      <c r="Z290" s="340"/>
      <c r="AA290" s="340"/>
      <c r="AB290" s="372"/>
      <c r="AC290" s="340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46">
        <v>112.5</v>
      </c>
      <c r="O291" s="348">
        <v>0</v>
      </c>
      <c r="P291" s="370">
        <f>SUM(M291:M309)+N291+O291</f>
        <v>1047.5999999999999</v>
      </c>
      <c r="Q291" s="348">
        <v>0</v>
      </c>
      <c r="R291" s="350">
        <v>50</v>
      </c>
      <c r="S291" s="344">
        <v>450</v>
      </c>
      <c r="T291" s="348">
        <v>450</v>
      </c>
      <c r="U291" s="344">
        <v>112</v>
      </c>
      <c r="V291" s="377">
        <v>112</v>
      </c>
      <c r="W291" s="344">
        <v>56</v>
      </c>
      <c r="X291" s="348">
        <v>56</v>
      </c>
      <c r="Y291" s="350">
        <f>ROUND((P291-T291),1)</f>
        <v>597.6</v>
      </c>
      <c r="Z291" s="389">
        <f>IF(OR(SUM(V291:V309)="",SUM(Q291:Q309)=""),0,IF(OR(SUM(U291:U309)=320,SUM(V291:V309)&gt;0),ROUND((SUM(Q291:Q309)-SUM(V291:V309)),1),0))</f>
        <v>-112</v>
      </c>
      <c r="AA291" s="389">
        <f>IF(OR(SUM(X291:X309)="",SUM(R291:R309)=""),0,IF(OR(SUM(W291:W309)=160,SUM(X291:X309)&gt;0),ROUND((SUM(R291:R309)-SUM(X291:X309)),1),0))</f>
        <v>-6</v>
      </c>
      <c r="AB291" s="390"/>
      <c r="AC291" s="395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342"/>
      <c r="O292" s="342"/>
      <c r="P292" s="372"/>
      <c r="Q292" s="342"/>
      <c r="R292" s="342"/>
      <c r="S292" s="342"/>
      <c r="T292" s="342"/>
      <c r="U292" s="342"/>
      <c r="V292" s="342"/>
      <c r="W292" s="342"/>
      <c r="X292" s="342"/>
      <c r="Y292" s="342"/>
      <c r="Z292" s="342"/>
      <c r="AA292" s="342"/>
      <c r="AB292" s="342"/>
      <c r="AC292" s="342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342"/>
      <c r="O293" s="342"/>
      <c r="P293" s="372"/>
      <c r="Q293" s="342"/>
      <c r="R293" s="342"/>
      <c r="S293" s="342"/>
      <c r="T293" s="342"/>
      <c r="U293" s="342"/>
      <c r="V293" s="342"/>
      <c r="W293" s="342"/>
      <c r="X293" s="342"/>
      <c r="Y293" s="342"/>
      <c r="Z293" s="342"/>
      <c r="AA293" s="342"/>
      <c r="AB293" s="342"/>
      <c r="AC293" s="342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496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52"/>
      <c r="O294" s="352"/>
      <c r="P294" s="372"/>
      <c r="Q294" s="352"/>
      <c r="R294" s="352"/>
      <c r="S294" s="352"/>
      <c r="T294" s="352"/>
      <c r="U294" s="352"/>
      <c r="V294" s="352"/>
      <c r="W294" s="352"/>
      <c r="X294" s="352"/>
      <c r="Y294" s="352"/>
      <c r="Z294" s="352"/>
      <c r="AA294" s="352"/>
      <c r="AB294" s="352"/>
      <c r="AC294" s="352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497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52"/>
      <c r="O295" s="352"/>
      <c r="P295" s="372"/>
      <c r="Q295" s="352"/>
      <c r="R295" s="352"/>
      <c r="S295" s="352"/>
      <c r="T295" s="352"/>
      <c r="U295" s="352"/>
      <c r="V295" s="352"/>
      <c r="W295" s="352"/>
      <c r="X295" s="352"/>
      <c r="Y295" s="352"/>
      <c r="Z295" s="352"/>
      <c r="AA295" s="352"/>
      <c r="AB295" s="352"/>
      <c r="AC295" s="352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342"/>
      <c r="O296" s="342"/>
      <c r="P296" s="372"/>
      <c r="Q296" s="342"/>
      <c r="R296" s="342"/>
      <c r="S296" s="342"/>
      <c r="T296" s="342"/>
      <c r="U296" s="342"/>
      <c r="V296" s="342"/>
      <c r="W296" s="342"/>
      <c r="X296" s="342"/>
      <c r="Y296" s="342"/>
      <c r="Z296" s="342"/>
      <c r="AA296" s="342"/>
      <c r="AB296" s="342"/>
      <c r="AC296" s="342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342"/>
      <c r="O297" s="342"/>
      <c r="P297" s="372"/>
      <c r="Q297" s="342"/>
      <c r="R297" s="342"/>
      <c r="S297" s="342"/>
      <c r="T297" s="342"/>
      <c r="U297" s="342"/>
      <c r="V297" s="342"/>
      <c r="W297" s="342"/>
      <c r="X297" s="342"/>
      <c r="Y297" s="342"/>
      <c r="Z297" s="342"/>
      <c r="AA297" s="342"/>
      <c r="AB297" s="342"/>
      <c r="AC297" s="342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342"/>
      <c r="O298" s="342"/>
      <c r="P298" s="372"/>
      <c r="Q298" s="342"/>
      <c r="R298" s="342"/>
      <c r="S298" s="342"/>
      <c r="T298" s="342"/>
      <c r="U298" s="342"/>
      <c r="V298" s="342"/>
      <c r="W298" s="342"/>
      <c r="X298" s="342"/>
      <c r="Y298" s="342"/>
      <c r="Z298" s="342"/>
      <c r="AA298" s="342"/>
      <c r="AB298" s="342"/>
      <c r="AC298" s="342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52"/>
      <c r="O299" s="352"/>
      <c r="P299" s="372"/>
      <c r="Q299" s="352"/>
      <c r="R299" s="352"/>
      <c r="S299" s="352"/>
      <c r="T299" s="352"/>
      <c r="U299" s="352"/>
      <c r="V299" s="352"/>
      <c r="W299" s="352"/>
      <c r="X299" s="352"/>
      <c r="Y299" s="352"/>
      <c r="Z299" s="352"/>
      <c r="AA299" s="352"/>
      <c r="AB299" s="352"/>
      <c r="AC299" s="352"/>
      <c r="AD299" s="83"/>
    </row>
    <row r="300" spans="1:30" ht="18" customHeight="1">
      <c r="A300" s="90"/>
      <c r="B300" s="107"/>
      <c r="C300" s="108"/>
      <c r="D300" s="42"/>
      <c r="E300" s="207" t="s">
        <v>395</v>
      </c>
      <c r="F300" s="208" t="s">
        <v>194</v>
      </c>
      <c r="G300" s="232">
        <v>2</v>
      </c>
      <c r="H300" s="222"/>
      <c r="I300" s="223"/>
      <c r="J300" s="233">
        <v>38</v>
      </c>
      <c r="K300" s="87">
        <f t="shared" si="17"/>
        <v>0</v>
      </c>
      <c r="L300" s="87">
        <f t="shared" si="18"/>
        <v>0</v>
      </c>
      <c r="M300" s="46">
        <f t="shared" si="19"/>
        <v>19</v>
      </c>
      <c r="N300" s="342"/>
      <c r="O300" s="342"/>
      <c r="P300" s="372"/>
      <c r="Q300" s="342"/>
      <c r="R300" s="342"/>
      <c r="S300" s="342"/>
      <c r="T300" s="342"/>
      <c r="U300" s="342"/>
      <c r="V300" s="342"/>
      <c r="W300" s="342"/>
      <c r="X300" s="342"/>
      <c r="Y300" s="342"/>
      <c r="Z300" s="342"/>
      <c r="AA300" s="342"/>
      <c r="AB300" s="342"/>
      <c r="AC300" s="342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395</v>
      </c>
      <c r="F301" s="208" t="s">
        <v>195</v>
      </c>
      <c r="G301" s="232">
        <v>2</v>
      </c>
      <c r="H301" s="222"/>
      <c r="I301" s="223"/>
      <c r="J301" s="233">
        <v>38</v>
      </c>
      <c r="K301" s="87">
        <f t="shared" si="17"/>
        <v>0</v>
      </c>
      <c r="L301" s="87">
        <f t="shared" si="18"/>
        <v>0</v>
      </c>
      <c r="M301" s="46">
        <f t="shared" si="19"/>
        <v>19</v>
      </c>
      <c r="N301" s="352"/>
      <c r="O301" s="352"/>
      <c r="P301" s="372"/>
      <c r="Q301" s="352"/>
      <c r="R301" s="352"/>
      <c r="S301" s="352"/>
      <c r="T301" s="352"/>
      <c r="U301" s="352"/>
      <c r="V301" s="352"/>
      <c r="W301" s="352"/>
      <c r="X301" s="352"/>
      <c r="Y301" s="352"/>
      <c r="Z301" s="352"/>
      <c r="AA301" s="352"/>
      <c r="AB301" s="352"/>
      <c r="AC301" s="352"/>
      <c r="AD301" s="83"/>
    </row>
    <row r="302" spans="1:30" ht="18" customHeight="1">
      <c r="A302" s="121"/>
      <c r="B302" s="107"/>
      <c r="C302" s="108"/>
      <c r="D302" s="42"/>
      <c r="E302" s="43" t="s">
        <v>396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17"/>
        <v>1.2</v>
      </c>
      <c r="L302" s="87">
        <f t="shared" si="18"/>
        <v>0</v>
      </c>
      <c r="M302" s="46">
        <f t="shared" si="19"/>
        <v>36</v>
      </c>
      <c r="N302" s="352"/>
      <c r="O302" s="352"/>
      <c r="P302" s="372"/>
      <c r="Q302" s="352"/>
      <c r="R302" s="352"/>
      <c r="S302" s="352"/>
      <c r="T302" s="352"/>
      <c r="U302" s="352"/>
      <c r="V302" s="352"/>
      <c r="W302" s="352"/>
      <c r="X302" s="352"/>
      <c r="Y302" s="352"/>
      <c r="Z302" s="352"/>
      <c r="AA302" s="352"/>
      <c r="AB302" s="352"/>
      <c r="AC302" s="352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498</v>
      </c>
      <c r="F303" s="44" t="s">
        <v>494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52"/>
      <c r="O303" s="352"/>
      <c r="P303" s="372"/>
      <c r="Q303" s="352"/>
      <c r="R303" s="352"/>
      <c r="S303" s="352"/>
      <c r="T303" s="352"/>
      <c r="U303" s="352"/>
      <c r="V303" s="352"/>
      <c r="W303" s="352"/>
      <c r="X303" s="352"/>
      <c r="Y303" s="352"/>
      <c r="Z303" s="352"/>
      <c r="AA303" s="352"/>
      <c r="AB303" s="352"/>
      <c r="AC303" s="352"/>
      <c r="AD303" s="83"/>
    </row>
    <row r="304" spans="1:30" s="225" customFormat="1" ht="18" customHeight="1">
      <c r="A304" s="121"/>
      <c r="B304" s="107"/>
      <c r="C304" s="108"/>
      <c r="D304" s="42"/>
      <c r="E304" s="43" t="s">
        <v>499</v>
      </c>
      <c r="F304" s="44" t="s">
        <v>495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52"/>
      <c r="O304" s="352"/>
      <c r="P304" s="372"/>
      <c r="Q304" s="352"/>
      <c r="R304" s="352"/>
      <c r="S304" s="352"/>
      <c r="T304" s="352"/>
      <c r="U304" s="352"/>
      <c r="V304" s="352"/>
      <c r="W304" s="352"/>
      <c r="X304" s="352"/>
      <c r="Y304" s="352"/>
      <c r="Z304" s="352"/>
      <c r="AA304" s="352"/>
      <c r="AB304" s="352"/>
      <c r="AC304" s="352"/>
      <c r="AD304" s="83"/>
    </row>
    <row r="305" spans="1:30" s="225" customFormat="1" ht="18" customHeight="1">
      <c r="A305" s="121"/>
      <c r="B305" s="107"/>
      <c r="C305" s="108"/>
      <c r="D305" s="42"/>
      <c r="E305" s="43" t="s">
        <v>500</v>
      </c>
      <c r="F305" s="44" t="s">
        <v>494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52"/>
      <c r="O305" s="352"/>
      <c r="P305" s="372"/>
      <c r="Q305" s="352"/>
      <c r="R305" s="352"/>
      <c r="S305" s="352"/>
      <c r="T305" s="352"/>
      <c r="U305" s="352"/>
      <c r="V305" s="352"/>
      <c r="W305" s="352"/>
      <c r="X305" s="352"/>
      <c r="Y305" s="352"/>
      <c r="Z305" s="352"/>
      <c r="AA305" s="352"/>
      <c r="AB305" s="352"/>
      <c r="AC305" s="352"/>
      <c r="AD305" s="83"/>
    </row>
    <row r="306" spans="1:30" s="225" customFormat="1" ht="18" customHeight="1">
      <c r="A306" s="121"/>
      <c r="B306" s="107"/>
      <c r="C306" s="108"/>
      <c r="D306" s="42"/>
      <c r="E306" s="43" t="s">
        <v>501</v>
      </c>
      <c r="F306" s="44" t="s">
        <v>495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52"/>
      <c r="O306" s="352"/>
      <c r="P306" s="372"/>
      <c r="Q306" s="352"/>
      <c r="R306" s="352"/>
      <c r="S306" s="352"/>
      <c r="T306" s="352"/>
      <c r="U306" s="352"/>
      <c r="V306" s="352"/>
      <c r="W306" s="352"/>
      <c r="X306" s="352"/>
      <c r="Y306" s="352"/>
      <c r="Z306" s="352"/>
      <c r="AA306" s="352"/>
      <c r="AB306" s="352"/>
      <c r="AC306" s="352"/>
      <c r="AD306" s="83"/>
    </row>
    <row r="307" spans="1:30" ht="18" customHeight="1">
      <c r="A307" s="121"/>
      <c r="B307" s="107"/>
      <c r="C307" s="108"/>
      <c r="D307" s="42"/>
      <c r="E307" s="43" t="s">
        <v>397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54.8</v>
      </c>
      <c r="N307" s="352"/>
      <c r="O307" s="352"/>
      <c r="P307" s="372"/>
      <c r="Q307" s="352"/>
      <c r="R307" s="352"/>
      <c r="S307" s="352"/>
      <c r="T307" s="352"/>
      <c r="U307" s="352"/>
      <c r="V307" s="352"/>
      <c r="W307" s="352"/>
      <c r="X307" s="352"/>
      <c r="Y307" s="352"/>
      <c r="Z307" s="352"/>
      <c r="AA307" s="352"/>
      <c r="AB307" s="352"/>
      <c r="AC307" s="352"/>
      <c r="AD307" s="83"/>
    </row>
    <row r="308" spans="1:30" ht="18" customHeight="1">
      <c r="A308" s="121"/>
      <c r="B308" s="107"/>
      <c r="C308" s="108"/>
      <c r="D308" s="42"/>
      <c r="E308" s="43" t="s">
        <v>408</v>
      </c>
      <c r="F308" s="44" t="s">
        <v>382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60</v>
      </c>
      <c r="N308" s="352"/>
      <c r="O308" s="352"/>
      <c r="P308" s="372"/>
      <c r="Q308" s="352"/>
      <c r="R308" s="352"/>
      <c r="S308" s="352"/>
      <c r="T308" s="352"/>
      <c r="U308" s="352"/>
      <c r="V308" s="352"/>
      <c r="W308" s="352"/>
      <c r="X308" s="352"/>
      <c r="Y308" s="352"/>
      <c r="Z308" s="352"/>
      <c r="AA308" s="352"/>
      <c r="AB308" s="352"/>
      <c r="AC308" s="352"/>
      <c r="AD308" s="83"/>
    </row>
    <row r="309" spans="1:30" ht="18" customHeight="1">
      <c r="A309" s="121"/>
      <c r="B309" s="107"/>
      <c r="C309" s="108"/>
      <c r="D309" s="42"/>
      <c r="E309" s="43" t="s">
        <v>409</v>
      </c>
      <c r="F309" s="44" t="s">
        <v>382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17"/>
        <v>1</v>
      </c>
      <c r="L309" s="87">
        <f t="shared" si="18"/>
        <v>1</v>
      </c>
      <c r="M309" s="46">
        <f t="shared" si="19"/>
        <v>67.5</v>
      </c>
      <c r="N309" s="352"/>
      <c r="O309" s="352"/>
      <c r="P309" s="372"/>
      <c r="Q309" s="352"/>
      <c r="R309" s="352"/>
      <c r="S309" s="352"/>
      <c r="T309" s="352"/>
      <c r="U309" s="352"/>
      <c r="V309" s="352"/>
      <c r="W309" s="352"/>
      <c r="X309" s="352"/>
      <c r="Y309" s="352"/>
      <c r="Z309" s="352"/>
      <c r="AA309" s="352"/>
      <c r="AB309" s="352"/>
      <c r="AC309" s="352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69.8</v>
      </c>
      <c r="N310" s="346">
        <v>67.5</v>
      </c>
      <c r="O310" s="348">
        <v>0</v>
      </c>
      <c r="P310" s="370">
        <f>SUM(M310:M327)+N310+O310</f>
        <v>861.2</v>
      </c>
      <c r="Q310" s="348">
        <v>0</v>
      </c>
      <c r="R310" s="350">
        <v>55</v>
      </c>
      <c r="S310" s="344">
        <v>450</v>
      </c>
      <c r="T310" s="348">
        <v>450</v>
      </c>
      <c r="U310" s="344">
        <v>112</v>
      </c>
      <c r="V310" s="377">
        <v>112</v>
      </c>
      <c r="W310" s="344">
        <v>56</v>
      </c>
      <c r="X310" s="348">
        <v>56</v>
      </c>
      <c r="Y310" s="350">
        <f>ROUND((P310-T310),1)</f>
        <v>411.2</v>
      </c>
      <c r="Z310" s="389">
        <f>IF(OR(SUM(V310:V327)="",SUM(Q310:Q327)=""),0,IF(OR(SUM(U310:U327)=320,SUM(V310:V327)&gt;0),ROUND((SUM(Q310:Q327)-SUM(V310:V327)),1),0))</f>
        <v>-112</v>
      </c>
      <c r="AA310" s="389">
        <f>IF(OR(SUM(X310:X327)="",SUM(R310:R327)=""),0,IF(OR(SUM(W310:W327)=160,SUM(X310:X327)&gt;0),ROUND((SUM(R310:R327)-SUM(X310:X327)),1),0))</f>
        <v>-1</v>
      </c>
      <c r="AB310" s="390"/>
      <c r="AC310" s="395">
        <f>SUM(Y310:AA327)</f>
        <v>298.2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17"/>
        <v>1</v>
      </c>
      <c r="L311" s="87">
        <f t="shared" si="18"/>
        <v>1</v>
      </c>
      <c r="M311" s="46">
        <f t="shared" si="19"/>
        <v>67.5</v>
      </c>
      <c r="N311" s="342"/>
      <c r="O311" s="342"/>
      <c r="P311" s="372"/>
      <c r="Q311" s="342"/>
      <c r="R311" s="342"/>
      <c r="S311" s="342"/>
      <c r="T311" s="342"/>
      <c r="U311" s="342"/>
      <c r="V311" s="342"/>
      <c r="W311" s="342"/>
      <c r="X311" s="342"/>
      <c r="Y311" s="342"/>
      <c r="Z311" s="342"/>
      <c r="AA311" s="342"/>
      <c r="AB311" s="342"/>
      <c r="AC311" s="342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283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17"/>
        <v>1.3</v>
      </c>
      <c r="L312" s="87">
        <f t="shared" si="18"/>
        <v>0</v>
      </c>
      <c r="M312" s="46">
        <f t="shared" si="19"/>
        <v>39</v>
      </c>
      <c r="N312" s="342"/>
      <c r="O312" s="342"/>
      <c r="P312" s="372"/>
      <c r="Q312" s="342"/>
      <c r="R312" s="342"/>
      <c r="S312" s="342"/>
      <c r="T312" s="342"/>
      <c r="U312" s="342"/>
      <c r="V312" s="342"/>
      <c r="W312" s="342"/>
      <c r="X312" s="342"/>
      <c r="Y312" s="342"/>
      <c r="Z312" s="342"/>
      <c r="AA312" s="342"/>
      <c r="AB312" s="342"/>
      <c r="AC312" s="342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366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52"/>
      <c r="O313" s="352"/>
      <c r="P313" s="372"/>
      <c r="Q313" s="352"/>
      <c r="R313" s="352"/>
      <c r="S313" s="352"/>
      <c r="T313" s="352"/>
      <c r="U313" s="352"/>
      <c r="V313" s="352"/>
      <c r="W313" s="352"/>
      <c r="X313" s="352"/>
      <c r="Y313" s="352"/>
      <c r="Z313" s="352"/>
      <c r="AA313" s="352"/>
      <c r="AB313" s="352"/>
      <c r="AC313" s="352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367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17"/>
        <v>0</v>
      </c>
      <c r="L314" s="87">
        <f t="shared" si="18"/>
        <v>1.1000000000000001</v>
      </c>
      <c r="M314" s="46">
        <f t="shared" si="19"/>
        <v>24.8</v>
      </c>
      <c r="N314" s="352"/>
      <c r="O314" s="352"/>
      <c r="P314" s="372"/>
      <c r="Q314" s="352"/>
      <c r="R314" s="352"/>
      <c r="S314" s="352"/>
      <c r="T314" s="352"/>
      <c r="U314" s="352"/>
      <c r="V314" s="352"/>
      <c r="W314" s="352"/>
      <c r="X314" s="352"/>
      <c r="Y314" s="352"/>
      <c r="Z314" s="352"/>
      <c r="AA314" s="352"/>
      <c r="AB314" s="352"/>
      <c r="AC314" s="352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284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342"/>
      <c r="O315" s="342"/>
      <c r="P315" s="372"/>
      <c r="Q315" s="342"/>
      <c r="R315" s="342"/>
      <c r="S315" s="342"/>
      <c r="T315" s="342"/>
      <c r="U315" s="342"/>
      <c r="V315" s="342"/>
      <c r="W315" s="342"/>
      <c r="X315" s="342"/>
      <c r="Y315" s="342"/>
      <c r="Z315" s="342"/>
      <c r="AA315" s="342"/>
      <c r="AB315" s="342"/>
      <c r="AC315" s="342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285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7"/>
        <v>1</v>
      </c>
      <c r="L316" s="87">
        <f t="shared" si="18"/>
        <v>1.1000000000000001</v>
      </c>
      <c r="M316" s="46">
        <f t="shared" si="19"/>
        <v>79.5</v>
      </c>
      <c r="N316" s="342"/>
      <c r="O316" s="342"/>
      <c r="P316" s="372"/>
      <c r="Q316" s="342"/>
      <c r="R316" s="342"/>
      <c r="S316" s="342"/>
      <c r="T316" s="342"/>
      <c r="U316" s="342"/>
      <c r="V316" s="342"/>
      <c r="W316" s="342"/>
      <c r="X316" s="342"/>
      <c r="Y316" s="342"/>
      <c r="Z316" s="342"/>
      <c r="AA316" s="342"/>
      <c r="AB316" s="342"/>
      <c r="AC316" s="342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17"/>
        <v>0</v>
      </c>
      <c r="L317" s="87">
        <f t="shared" si="18"/>
        <v>0</v>
      </c>
      <c r="M317" s="46">
        <f t="shared" si="19"/>
        <v>0</v>
      </c>
      <c r="N317" s="342"/>
      <c r="O317" s="342"/>
      <c r="P317" s="372"/>
      <c r="Q317" s="342"/>
      <c r="R317" s="342"/>
      <c r="S317" s="342"/>
      <c r="T317" s="342"/>
      <c r="U317" s="342"/>
      <c r="V317" s="342"/>
      <c r="W317" s="342"/>
      <c r="X317" s="342"/>
      <c r="Y317" s="342"/>
      <c r="Z317" s="342"/>
      <c r="AA317" s="342"/>
      <c r="AB317" s="342"/>
      <c r="AC317" s="342"/>
      <c r="AD317" s="83"/>
    </row>
    <row r="318" spans="1:30" ht="18" customHeight="1">
      <c r="A318" s="90"/>
      <c r="B318" s="107"/>
      <c r="C318" s="108"/>
      <c r="D318" s="42"/>
      <c r="E318" s="43" t="s">
        <v>201</v>
      </c>
      <c r="F318" s="44" t="s">
        <v>260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17"/>
        <v>1.2</v>
      </c>
      <c r="L318" s="87">
        <f t="shared" si="18"/>
        <v>1.2</v>
      </c>
      <c r="M318" s="46">
        <f t="shared" si="19"/>
        <v>81</v>
      </c>
      <c r="N318" s="342"/>
      <c r="O318" s="342"/>
      <c r="P318" s="372"/>
      <c r="Q318" s="342"/>
      <c r="R318" s="342"/>
      <c r="S318" s="342"/>
      <c r="T318" s="342"/>
      <c r="U318" s="342"/>
      <c r="V318" s="342"/>
      <c r="W318" s="342"/>
      <c r="X318" s="342"/>
      <c r="Y318" s="342"/>
      <c r="Z318" s="342"/>
      <c r="AA318" s="342"/>
      <c r="AB318" s="342"/>
      <c r="AC318" s="342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401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17"/>
        <v>1.2</v>
      </c>
      <c r="L319" s="87">
        <f t="shared" si="18"/>
        <v>1.2</v>
      </c>
      <c r="M319" s="46">
        <f t="shared" si="19"/>
        <v>90</v>
      </c>
      <c r="N319" s="352"/>
      <c r="O319" s="352"/>
      <c r="P319" s="372"/>
      <c r="Q319" s="352"/>
      <c r="R319" s="352"/>
      <c r="S319" s="352"/>
      <c r="T319" s="352"/>
      <c r="U319" s="352"/>
      <c r="V319" s="352"/>
      <c r="W319" s="352"/>
      <c r="X319" s="352"/>
      <c r="Y319" s="352"/>
      <c r="Z319" s="352"/>
      <c r="AA319" s="352"/>
      <c r="AB319" s="352"/>
      <c r="AC319" s="352"/>
      <c r="AD319" s="83"/>
    </row>
    <row r="320" spans="1:30" ht="18" customHeight="1">
      <c r="A320" s="121"/>
      <c r="B320" s="107"/>
      <c r="C320" s="108"/>
      <c r="D320" s="42"/>
      <c r="E320" s="43" t="s">
        <v>161</v>
      </c>
      <c r="F320" s="44" t="s">
        <v>413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7"/>
        <v>1.2</v>
      </c>
      <c r="L320" s="87">
        <f t="shared" si="18"/>
        <v>1.2</v>
      </c>
      <c r="M320" s="46">
        <f t="shared" si="19"/>
        <v>90</v>
      </c>
      <c r="N320" s="352"/>
      <c r="O320" s="352"/>
      <c r="P320" s="372"/>
      <c r="Q320" s="352"/>
      <c r="R320" s="352"/>
      <c r="S320" s="352"/>
      <c r="T320" s="352"/>
      <c r="U320" s="352"/>
      <c r="V320" s="352"/>
      <c r="W320" s="352"/>
      <c r="X320" s="352"/>
      <c r="Y320" s="352"/>
      <c r="Z320" s="352"/>
      <c r="AA320" s="352"/>
      <c r="AB320" s="352"/>
      <c r="AC320" s="352"/>
      <c r="AD320" s="83"/>
    </row>
    <row r="321" spans="1:30" ht="18" customHeight="1">
      <c r="A321" s="121"/>
      <c r="B321" s="107"/>
      <c r="C321" s="108"/>
      <c r="D321" s="42"/>
      <c r="E321" s="43" t="s">
        <v>407</v>
      </c>
      <c r="F321" s="44" t="s">
        <v>172</v>
      </c>
      <c r="G321" s="159">
        <v>2</v>
      </c>
      <c r="H321" s="144">
        <v>30</v>
      </c>
      <c r="I321" s="157">
        <v>30</v>
      </c>
      <c r="J321" s="106">
        <v>50</v>
      </c>
      <c r="K321" s="87">
        <f t="shared" si="17"/>
        <v>1.2</v>
      </c>
      <c r="L321" s="87">
        <f t="shared" si="18"/>
        <v>1.2</v>
      </c>
      <c r="M321" s="46">
        <f t="shared" si="19"/>
        <v>63</v>
      </c>
      <c r="N321" s="352"/>
      <c r="O321" s="352"/>
      <c r="P321" s="372"/>
      <c r="Q321" s="352"/>
      <c r="R321" s="352"/>
      <c r="S321" s="352"/>
      <c r="T321" s="352"/>
      <c r="U321" s="352"/>
      <c r="V321" s="352"/>
      <c r="W321" s="352"/>
      <c r="X321" s="352"/>
      <c r="Y321" s="352"/>
      <c r="Z321" s="352"/>
      <c r="AA321" s="352"/>
      <c r="AB321" s="352"/>
      <c r="AC321" s="352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274</v>
      </c>
      <c r="F322" s="44" t="s">
        <v>145</v>
      </c>
      <c r="G322" s="159">
        <v>2</v>
      </c>
      <c r="H322" s="144">
        <v>15</v>
      </c>
      <c r="I322" s="157">
        <v>30</v>
      </c>
      <c r="J322" s="106">
        <v>30</v>
      </c>
      <c r="K322" s="87">
        <f t="shared" si="17"/>
        <v>1</v>
      </c>
      <c r="L322" s="87">
        <f t="shared" si="18"/>
        <v>1.1000000000000001</v>
      </c>
      <c r="M322" s="46">
        <f t="shared" si="19"/>
        <v>39.799999999999997</v>
      </c>
      <c r="N322" s="352"/>
      <c r="O322" s="352"/>
      <c r="P322" s="372"/>
      <c r="Q322" s="352"/>
      <c r="R322" s="352"/>
      <c r="S322" s="352"/>
      <c r="T322" s="352"/>
      <c r="U322" s="352"/>
      <c r="V322" s="352"/>
      <c r="W322" s="352"/>
      <c r="X322" s="352"/>
      <c r="Y322" s="352"/>
      <c r="Z322" s="352"/>
      <c r="AA322" s="352"/>
      <c r="AB322" s="352"/>
      <c r="AC322" s="352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274</v>
      </c>
      <c r="F323" s="44" t="s">
        <v>144</v>
      </c>
      <c r="G323" s="159">
        <v>2</v>
      </c>
      <c r="H323" s="144">
        <v>15</v>
      </c>
      <c r="I323" s="157">
        <v>30</v>
      </c>
      <c r="J323" s="106">
        <v>50</v>
      </c>
      <c r="K323" s="87">
        <f t="shared" si="17"/>
        <v>1.2</v>
      </c>
      <c r="L323" s="87">
        <f t="shared" si="18"/>
        <v>1.2</v>
      </c>
      <c r="M323" s="46">
        <f t="shared" si="19"/>
        <v>45</v>
      </c>
      <c r="N323" s="352"/>
      <c r="O323" s="352"/>
      <c r="P323" s="372"/>
      <c r="Q323" s="352"/>
      <c r="R323" s="352"/>
      <c r="S323" s="352"/>
      <c r="T323" s="352"/>
      <c r="U323" s="352"/>
      <c r="V323" s="352"/>
      <c r="W323" s="352"/>
      <c r="X323" s="352"/>
      <c r="Y323" s="352"/>
      <c r="Z323" s="352"/>
      <c r="AA323" s="352"/>
      <c r="AB323" s="352"/>
      <c r="AC323" s="352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52"/>
      <c r="O324" s="352"/>
      <c r="P324" s="372"/>
      <c r="Q324" s="352"/>
      <c r="R324" s="352"/>
      <c r="S324" s="352"/>
      <c r="T324" s="352"/>
      <c r="U324" s="352"/>
      <c r="V324" s="352"/>
      <c r="W324" s="352"/>
      <c r="X324" s="352"/>
      <c r="Y324" s="352"/>
      <c r="Z324" s="352"/>
      <c r="AA324" s="352"/>
      <c r="AB324" s="352"/>
      <c r="AC324" s="352"/>
      <c r="AD324" s="83"/>
    </row>
    <row r="325" spans="1:30" s="206" customFormat="1" ht="18" hidden="1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7"/>
        <v>0</v>
      </c>
      <c r="L325" s="87">
        <f t="shared" si="18"/>
        <v>0</v>
      </c>
      <c r="M325" s="46">
        <f t="shared" si="19"/>
        <v>0</v>
      </c>
      <c r="N325" s="352"/>
      <c r="O325" s="352"/>
      <c r="P325" s="372"/>
      <c r="Q325" s="352"/>
      <c r="R325" s="352"/>
      <c r="S325" s="352"/>
      <c r="T325" s="352"/>
      <c r="U325" s="352"/>
      <c r="V325" s="352"/>
      <c r="W325" s="352"/>
      <c r="X325" s="352"/>
      <c r="Y325" s="352"/>
      <c r="Z325" s="352"/>
      <c r="AA325" s="352"/>
      <c r="AB325" s="352"/>
      <c r="AC325" s="352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52"/>
      <c r="O326" s="352"/>
      <c r="P326" s="372"/>
      <c r="Q326" s="352"/>
      <c r="R326" s="352"/>
      <c r="S326" s="352"/>
      <c r="T326" s="352"/>
      <c r="U326" s="352"/>
      <c r="V326" s="352"/>
      <c r="W326" s="352"/>
      <c r="X326" s="352"/>
      <c r="Y326" s="352"/>
      <c r="Z326" s="352"/>
      <c r="AA326" s="352"/>
      <c r="AB326" s="352"/>
      <c r="AC326" s="352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52"/>
      <c r="O327" s="352"/>
      <c r="P327" s="372"/>
      <c r="Q327" s="352"/>
      <c r="R327" s="352"/>
      <c r="S327" s="352"/>
      <c r="T327" s="352"/>
      <c r="U327" s="352"/>
      <c r="V327" s="352"/>
      <c r="W327" s="352"/>
      <c r="X327" s="352"/>
      <c r="Y327" s="352"/>
      <c r="Z327" s="352"/>
      <c r="AA327" s="352"/>
      <c r="AB327" s="352"/>
      <c r="AC327" s="352"/>
      <c r="AD327" s="83"/>
    </row>
    <row r="328" spans="1:30" ht="18" customHeight="1">
      <c r="A328" s="104">
        <v>17</v>
      </c>
      <c r="B328" s="60" t="s">
        <v>108</v>
      </c>
      <c r="C328" s="61" t="s">
        <v>109</v>
      </c>
      <c r="D328" s="42" t="s">
        <v>336</v>
      </c>
      <c r="E328" s="43" t="s">
        <v>178</v>
      </c>
      <c r="F328" s="44" t="s">
        <v>179</v>
      </c>
      <c r="G328" s="160">
        <v>1</v>
      </c>
      <c r="H328" s="161">
        <v>45</v>
      </c>
      <c r="I328" s="162">
        <v>0</v>
      </c>
      <c r="J328" s="106">
        <v>65</v>
      </c>
      <c r="K328" s="87">
        <f t="shared" si="17"/>
        <v>1.3</v>
      </c>
      <c r="L328" s="87">
        <f t="shared" si="18"/>
        <v>0</v>
      </c>
      <c r="M328" s="46">
        <f t="shared" si="19"/>
        <v>58.5</v>
      </c>
      <c r="N328" s="346">
        <v>67.5</v>
      </c>
      <c r="O328" s="348">
        <v>0</v>
      </c>
      <c r="P328" s="350">
        <f>SUM(M328:M345)+N328+O328</f>
        <v>939.5</v>
      </c>
      <c r="Q328" s="348">
        <v>0</v>
      </c>
      <c r="R328" s="350">
        <v>52</v>
      </c>
      <c r="S328" s="344">
        <v>450</v>
      </c>
      <c r="T328" s="348">
        <v>450</v>
      </c>
      <c r="U328" s="344">
        <v>112</v>
      </c>
      <c r="V328" s="377">
        <v>112</v>
      </c>
      <c r="W328" s="344">
        <v>56</v>
      </c>
      <c r="X328" s="348">
        <v>56</v>
      </c>
      <c r="Y328" s="350">
        <f>ROUND((P328-T328),1)</f>
        <v>489.5</v>
      </c>
      <c r="Z328" s="389">
        <f>IF(OR(SUM(V328:V345)="",SUM(Q328:Q345)=""),0,IF(OR(SUM(U328:U345)=320,SUM(V328:V345)&gt;0),ROUND((SUM(Q328:Q345)-SUM(V328:V345)),1),0))</f>
        <v>-112</v>
      </c>
      <c r="AA328" s="389">
        <f>IF(OR(SUM(X328:X345)="",SUM(R328:R345)=""),0,IF(OR(SUM(W328:W345)=160,SUM(X328:X345)&gt;0),ROUND((SUM(R328:R345)-SUM(X328:X345)),1),0))</f>
        <v>-4</v>
      </c>
      <c r="AB328" s="390"/>
      <c r="AC328" s="395">
        <f>SUM(Y328:AA345)</f>
        <v>373.5</v>
      </c>
      <c r="AD328" s="395"/>
    </row>
    <row r="329" spans="1:30" ht="18" customHeight="1">
      <c r="A329" s="90"/>
      <c r="B329" s="107"/>
      <c r="C329" s="108"/>
      <c r="D329" s="42" t="s">
        <v>336</v>
      </c>
      <c r="E329" s="43" t="s">
        <v>534</v>
      </c>
      <c r="F329" s="44" t="s">
        <v>179</v>
      </c>
      <c r="G329" s="62">
        <v>1</v>
      </c>
      <c r="H329" s="163">
        <v>0</v>
      </c>
      <c r="I329" s="164">
        <v>60</v>
      </c>
      <c r="J329" s="106">
        <v>33</v>
      </c>
      <c r="K329" s="87">
        <f t="shared" ref="K329:K390" si="20">IF(OR(LEFT(E329,2)="ĐA",LEFT(E329,2)="DA",LEFT(E329,5)="Đồ án",LEFT(E329,5)="Đồán ",LEFT(E329,9)="Sinh hoạt",LEFT(E329,9)="sinh hoạt",LEFT(E329,6)="Cố vấn",LEFT(E329,6)="cố vấn",LEFT(E329,4)="cvht",LEFT(E329,4)="CVHT",LEFT(E329,4)="shcn",LEFT(E329,4)="SHCN"),0,(IF(AND(H329&gt;0,J329&gt;0),IF(J329&gt;60,1.3,IF(J329&gt;35,1.2,1)),0)))</f>
        <v>0</v>
      </c>
      <c r="L329" s="87">
        <f t="shared" ref="L329:L390" si="21">IF(OR(LEFT(E329,2)="ĐA",LEFT(E329,2)="DA",LEFT(E329,5)="Đồ án",LEFT(E329,5)="Đồán "),0,IF(AND(J329&gt;0,I329&gt;0),IF(AND(OR(LEFT(E329,4)="GDQP",LEFT(E329,4)="gdqp",LEFT(E329,19)="Giáo dục quốc phòng"),J329&gt;50),1.3,IF(J329&gt;35,1.2,IF(J329&gt;29,1.1,1))),0))</f>
        <v>1.1000000000000001</v>
      </c>
      <c r="M329" s="46">
        <f t="shared" ref="M329:M390" si="22">ROUND(IF(OR(LEFT(E329,2)="ĐA",LEFT(E329,2)="DA",LEFT(E329,5)="Đồ án",LEFT(E329,5)="Đồán "),J329*0.5,(IF(H329&gt;0,H329*K329,"0")+IF(I329&gt;0,(I329*0.75)*L329,"0"))),1)</f>
        <v>49.5</v>
      </c>
      <c r="N329" s="342"/>
      <c r="O329" s="342"/>
      <c r="P329" s="342"/>
      <c r="Q329" s="342"/>
      <c r="R329" s="342"/>
      <c r="S329" s="342"/>
      <c r="T329" s="342"/>
      <c r="U329" s="342"/>
      <c r="V329" s="342"/>
      <c r="W329" s="342"/>
      <c r="X329" s="342"/>
      <c r="Y329" s="342"/>
      <c r="Z329" s="342"/>
      <c r="AA329" s="342"/>
      <c r="AB329" s="342"/>
      <c r="AC329" s="342"/>
      <c r="AD329" s="342"/>
    </row>
    <row r="330" spans="1:30" ht="18" customHeight="1">
      <c r="A330" s="90"/>
      <c r="B330" s="107"/>
      <c r="C330" s="108"/>
      <c r="D330" s="42" t="s">
        <v>336</v>
      </c>
      <c r="E330" s="43" t="s">
        <v>535</v>
      </c>
      <c r="F330" s="44" t="s">
        <v>533</v>
      </c>
      <c r="G330" s="62">
        <v>1</v>
      </c>
      <c r="H330" s="165">
        <v>0</v>
      </c>
      <c r="I330" s="166">
        <v>60</v>
      </c>
      <c r="J330" s="106">
        <v>32</v>
      </c>
      <c r="K330" s="87">
        <f t="shared" si="20"/>
        <v>0</v>
      </c>
      <c r="L330" s="87">
        <f t="shared" si="21"/>
        <v>1.1000000000000001</v>
      </c>
      <c r="M330" s="46">
        <f t="shared" si="22"/>
        <v>49.5</v>
      </c>
      <c r="N330" s="342"/>
      <c r="O330" s="342"/>
      <c r="P330" s="342"/>
      <c r="Q330" s="342"/>
      <c r="R330" s="342"/>
      <c r="S330" s="342"/>
      <c r="T330" s="342"/>
      <c r="U330" s="342"/>
      <c r="V330" s="342"/>
      <c r="W330" s="342"/>
      <c r="X330" s="342"/>
      <c r="Y330" s="342"/>
      <c r="Z330" s="342"/>
      <c r="AA330" s="342"/>
      <c r="AB330" s="342"/>
      <c r="AC330" s="342"/>
      <c r="AD330" s="342"/>
    </row>
    <row r="331" spans="1:30" ht="18" customHeight="1">
      <c r="A331" s="90"/>
      <c r="B331" s="107"/>
      <c r="C331" s="108"/>
      <c r="D331" s="42" t="s">
        <v>337</v>
      </c>
      <c r="E331" s="43" t="s">
        <v>180</v>
      </c>
      <c r="F331" s="44" t="s">
        <v>181</v>
      </c>
      <c r="G331" s="62">
        <v>1</v>
      </c>
      <c r="H331" s="165">
        <v>60</v>
      </c>
      <c r="I331" s="166">
        <v>30</v>
      </c>
      <c r="J331" s="106">
        <v>43</v>
      </c>
      <c r="K331" s="87">
        <f t="shared" si="20"/>
        <v>1.2</v>
      </c>
      <c r="L331" s="87">
        <f t="shared" si="21"/>
        <v>1.2</v>
      </c>
      <c r="M331" s="46">
        <f t="shared" si="22"/>
        <v>99</v>
      </c>
      <c r="N331" s="342"/>
      <c r="O331" s="342"/>
      <c r="P331" s="342"/>
      <c r="Q331" s="342"/>
      <c r="R331" s="342"/>
      <c r="S331" s="342"/>
      <c r="T331" s="342"/>
      <c r="U331" s="342"/>
      <c r="V331" s="342"/>
      <c r="W331" s="342"/>
      <c r="X331" s="342"/>
      <c r="Y331" s="342"/>
      <c r="Z331" s="342"/>
      <c r="AA331" s="342"/>
      <c r="AB331" s="342"/>
      <c r="AC331" s="342"/>
      <c r="AD331" s="342"/>
    </row>
    <row r="332" spans="1:30" ht="18" customHeight="1">
      <c r="A332" s="90"/>
      <c r="B332" s="107"/>
      <c r="C332" s="108"/>
      <c r="D332" s="42"/>
      <c r="E332" s="207" t="s">
        <v>190</v>
      </c>
      <c r="F332" s="208" t="s">
        <v>181</v>
      </c>
      <c r="G332" s="213">
        <v>1</v>
      </c>
      <c r="H332" s="214"/>
      <c r="I332" s="215"/>
      <c r="J332" s="212">
        <v>43</v>
      </c>
      <c r="K332" s="87">
        <f t="shared" si="20"/>
        <v>0</v>
      </c>
      <c r="L332" s="87">
        <f t="shared" si="21"/>
        <v>0</v>
      </c>
      <c r="M332" s="46">
        <f t="shared" si="22"/>
        <v>21.5</v>
      </c>
      <c r="N332" s="342"/>
      <c r="O332" s="342"/>
      <c r="P332" s="342"/>
      <c r="Q332" s="342"/>
      <c r="R332" s="342"/>
      <c r="S332" s="342"/>
      <c r="T332" s="342"/>
      <c r="U332" s="342"/>
      <c r="V332" s="342"/>
      <c r="W332" s="342"/>
      <c r="X332" s="342"/>
      <c r="Y332" s="342"/>
      <c r="Z332" s="342"/>
      <c r="AA332" s="342"/>
      <c r="AB332" s="342"/>
      <c r="AC332" s="342"/>
      <c r="AD332" s="342"/>
    </row>
    <row r="333" spans="1:30" ht="18" customHeight="1">
      <c r="A333" s="90"/>
      <c r="B333" s="107"/>
      <c r="C333" s="108"/>
      <c r="D333" s="42" t="s">
        <v>338</v>
      </c>
      <c r="E333" s="43" t="s">
        <v>182</v>
      </c>
      <c r="F333" s="44" t="s">
        <v>169</v>
      </c>
      <c r="G333" s="62">
        <v>1</v>
      </c>
      <c r="H333" s="163">
        <v>45</v>
      </c>
      <c r="I333" s="164">
        <v>30</v>
      </c>
      <c r="J333" s="106">
        <v>37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342"/>
      <c r="O333" s="342"/>
      <c r="P333" s="342"/>
      <c r="Q333" s="342"/>
      <c r="R333" s="342"/>
      <c r="S333" s="342"/>
      <c r="T333" s="342"/>
      <c r="U333" s="342"/>
      <c r="V333" s="342"/>
      <c r="W333" s="342"/>
      <c r="X333" s="342"/>
      <c r="Y333" s="342"/>
      <c r="Z333" s="342"/>
      <c r="AA333" s="342"/>
      <c r="AB333" s="342"/>
      <c r="AC333" s="342"/>
      <c r="AD333" s="342"/>
    </row>
    <row r="334" spans="1:30" ht="18" customHeight="1">
      <c r="A334" s="121"/>
      <c r="B334" s="107"/>
      <c r="C334" s="108"/>
      <c r="D334" s="42" t="s">
        <v>339</v>
      </c>
      <c r="E334" s="43" t="s">
        <v>161</v>
      </c>
      <c r="F334" s="44" t="s">
        <v>183</v>
      </c>
      <c r="G334" s="62">
        <v>1</v>
      </c>
      <c r="H334" s="163">
        <v>30</v>
      </c>
      <c r="I334" s="164">
        <v>60</v>
      </c>
      <c r="J334" s="106">
        <v>42</v>
      </c>
      <c r="K334" s="87">
        <f t="shared" si="20"/>
        <v>1.2</v>
      </c>
      <c r="L334" s="87">
        <f t="shared" si="21"/>
        <v>1.2</v>
      </c>
      <c r="M334" s="46">
        <f t="shared" si="22"/>
        <v>90</v>
      </c>
      <c r="N334" s="352"/>
      <c r="O334" s="352"/>
      <c r="P334" s="352"/>
      <c r="Q334" s="352"/>
      <c r="R334" s="352"/>
      <c r="S334" s="352"/>
      <c r="T334" s="352"/>
      <c r="U334" s="352"/>
      <c r="V334" s="352"/>
      <c r="W334" s="352"/>
      <c r="X334" s="352"/>
      <c r="Y334" s="352"/>
      <c r="Z334" s="352"/>
      <c r="AA334" s="352"/>
      <c r="AB334" s="352"/>
      <c r="AC334" s="352"/>
      <c r="AD334" s="352"/>
    </row>
    <row r="335" spans="1:30" ht="18" customHeight="1">
      <c r="A335" s="121"/>
      <c r="B335" s="107"/>
      <c r="C335" s="108"/>
      <c r="D335" s="42"/>
      <c r="E335" s="43" t="s">
        <v>218</v>
      </c>
      <c r="F335" s="44" t="s">
        <v>183</v>
      </c>
      <c r="G335" s="227"/>
      <c r="H335" s="228"/>
      <c r="I335" s="229"/>
      <c r="J335" s="106"/>
      <c r="K335" s="87">
        <f t="shared" si="20"/>
        <v>0</v>
      </c>
      <c r="L335" s="87">
        <f t="shared" si="21"/>
        <v>0</v>
      </c>
      <c r="M335" s="46">
        <f t="shared" si="22"/>
        <v>0</v>
      </c>
      <c r="N335" s="352"/>
      <c r="O335" s="352"/>
      <c r="P335" s="352"/>
      <c r="Q335" s="352"/>
      <c r="R335" s="352"/>
      <c r="S335" s="352"/>
      <c r="T335" s="352"/>
      <c r="U335" s="352"/>
      <c r="V335" s="352"/>
      <c r="W335" s="352"/>
      <c r="X335" s="352"/>
      <c r="Y335" s="352"/>
      <c r="Z335" s="352"/>
      <c r="AA335" s="352"/>
      <c r="AB335" s="352"/>
      <c r="AC335" s="352"/>
      <c r="AD335" s="352"/>
    </row>
    <row r="336" spans="1:30" ht="18" customHeight="1">
      <c r="A336" s="121"/>
      <c r="B336" s="107"/>
      <c r="C336" s="108"/>
      <c r="D336" s="42"/>
      <c r="E336" s="43" t="s">
        <v>399</v>
      </c>
      <c r="F336" s="44" t="s">
        <v>202</v>
      </c>
      <c r="G336" s="62">
        <v>2</v>
      </c>
      <c r="H336" s="163">
        <v>45</v>
      </c>
      <c r="I336" s="164">
        <v>30</v>
      </c>
      <c r="J336" s="106">
        <v>37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52"/>
      <c r="O336" s="352"/>
      <c r="P336" s="352"/>
      <c r="Q336" s="352"/>
      <c r="R336" s="352"/>
      <c r="S336" s="352"/>
      <c r="T336" s="352"/>
      <c r="U336" s="352"/>
      <c r="V336" s="352"/>
      <c r="W336" s="352"/>
      <c r="X336" s="352"/>
      <c r="Y336" s="352"/>
      <c r="Z336" s="352"/>
      <c r="AA336" s="352"/>
      <c r="AB336" s="352"/>
      <c r="AC336" s="352"/>
      <c r="AD336" s="352"/>
    </row>
    <row r="337" spans="1:30" s="206" customFormat="1" ht="18" customHeight="1">
      <c r="A337" s="121"/>
      <c r="B337" s="107"/>
      <c r="C337" s="108"/>
      <c r="D337" s="42"/>
      <c r="E337" s="43" t="s">
        <v>399</v>
      </c>
      <c r="F337" s="44" t="s">
        <v>237</v>
      </c>
      <c r="G337" s="62">
        <v>2</v>
      </c>
      <c r="H337" s="163">
        <v>45</v>
      </c>
      <c r="I337" s="164">
        <v>30</v>
      </c>
      <c r="J337" s="106">
        <v>38</v>
      </c>
      <c r="K337" s="87">
        <f t="shared" si="20"/>
        <v>1.2</v>
      </c>
      <c r="L337" s="87">
        <f t="shared" si="21"/>
        <v>1.2</v>
      </c>
      <c r="M337" s="46">
        <f t="shared" si="22"/>
        <v>81</v>
      </c>
      <c r="N337" s="352"/>
      <c r="O337" s="352"/>
      <c r="P337" s="352"/>
      <c r="Q337" s="352"/>
      <c r="R337" s="352"/>
      <c r="S337" s="352"/>
      <c r="T337" s="352"/>
      <c r="U337" s="352"/>
      <c r="V337" s="352"/>
      <c r="W337" s="352"/>
      <c r="X337" s="352"/>
      <c r="Y337" s="352"/>
      <c r="Z337" s="352"/>
      <c r="AA337" s="352"/>
      <c r="AB337" s="352"/>
      <c r="AC337" s="352"/>
      <c r="AD337" s="352"/>
    </row>
    <row r="338" spans="1:30" ht="18" customHeight="1">
      <c r="A338" s="121"/>
      <c r="B338" s="107"/>
      <c r="C338" s="108"/>
      <c r="D338" s="42"/>
      <c r="E338" s="43" t="s">
        <v>399</v>
      </c>
      <c r="F338" s="44" t="s">
        <v>280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81</v>
      </c>
      <c r="N338" s="352"/>
      <c r="O338" s="352"/>
      <c r="P338" s="352"/>
      <c r="Q338" s="352"/>
      <c r="R338" s="352"/>
      <c r="S338" s="352"/>
      <c r="T338" s="352"/>
      <c r="U338" s="352"/>
      <c r="V338" s="352"/>
      <c r="W338" s="352"/>
      <c r="X338" s="352"/>
      <c r="Y338" s="352"/>
      <c r="Z338" s="352"/>
      <c r="AA338" s="352"/>
      <c r="AB338" s="352"/>
      <c r="AC338" s="352"/>
      <c r="AD338" s="352"/>
    </row>
    <row r="339" spans="1:30" ht="18" customHeight="1">
      <c r="A339" s="90"/>
      <c r="B339" s="107"/>
      <c r="C339" s="108"/>
      <c r="D339" s="42"/>
      <c r="E339" s="43" t="s">
        <v>161</v>
      </c>
      <c r="F339" s="44" t="s">
        <v>422</v>
      </c>
      <c r="G339" s="62">
        <v>2</v>
      </c>
      <c r="H339" s="163">
        <v>30</v>
      </c>
      <c r="I339" s="164">
        <v>60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90</v>
      </c>
      <c r="N339" s="342"/>
      <c r="O339" s="342"/>
      <c r="P339" s="342"/>
      <c r="Q339" s="342"/>
      <c r="R339" s="342"/>
      <c r="S339" s="342"/>
      <c r="T339" s="342"/>
      <c r="U339" s="342"/>
      <c r="V339" s="342"/>
      <c r="W339" s="342"/>
      <c r="X339" s="342"/>
      <c r="Y339" s="342"/>
      <c r="Z339" s="342"/>
      <c r="AA339" s="342"/>
      <c r="AB339" s="342"/>
      <c r="AC339" s="342"/>
      <c r="AD339" s="342"/>
    </row>
    <row r="340" spans="1:30" ht="18" customHeight="1">
      <c r="A340" s="90"/>
      <c r="B340" s="107"/>
      <c r="C340" s="108"/>
      <c r="D340" s="42"/>
      <c r="E340" s="43" t="s">
        <v>161</v>
      </c>
      <c r="F340" s="44" t="s">
        <v>425</v>
      </c>
      <c r="G340" s="62">
        <v>2</v>
      </c>
      <c r="H340" s="163">
        <v>30</v>
      </c>
      <c r="I340" s="164">
        <v>60</v>
      </c>
      <c r="J340" s="106">
        <v>40</v>
      </c>
      <c r="K340" s="87">
        <f t="shared" si="20"/>
        <v>1.2</v>
      </c>
      <c r="L340" s="87">
        <f t="shared" si="21"/>
        <v>1.2</v>
      </c>
      <c r="M340" s="46">
        <f t="shared" si="22"/>
        <v>90</v>
      </c>
      <c r="N340" s="342"/>
      <c r="O340" s="342"/>
      <c r="P340" s="342"/>
      <c r="Q340" s="342"/>
      <c r="R340" s="342"/>
      <c r="S340" s="342"/>
      <c r="T340" s="342"/>
      <c r="U340" s="342"/>
      <c r="V340" s="342"/>
      <c r="W340" s="342"/>
      <c r="X340" s="342"/>
      <c r="Y340" s="342"/>
      <c r="Z340" s="342"/>
      <c r="AA340" s="342"/>
      <c r="AB340" s="342"/>
      <c r="AC340" s="342"/>
      <c r="AD340" s="342"/>
    </row>
    <row r="341" spans="1:30" s="261" customFormat="1" ht="18" hidden="1" customHeight="1">
      <c r="A341" s="121"/>
      <c r="B341" s="107"/>
      <c r="C341" s="108"/>
      <c r="D341" s="42"/>
      <c r="E341" s="43"/>
      <c r="F341" s="44"/>
      <c r="G341" s="62"/>
      <c r="H341" s="187"/>
      <c r="I341" s="188"/>
      <c r="J341" s="106"/>
      <c r="K341" s="87"/>
      <c r="L341" s="87"/>
      <c r="M341" s="46"/>
      <c r="N341" s="352"/>
      <c r="O341" s="352"/>
      <c r="P341" s="352"/>
      <c r="Q341" s="352"/>
      <c r="R341" s="352"/>
      <c r="S341" s="352"/>
      <c r="T341" s="352"/>
      <c r="U341" s="352"/>
      <c r="V341" s="352"/>
      <c r="W341" s="352"/>
      <c r="X341" s="352"/>
      <c r="Y341" s="352"/>
      <c r="Z341" s="352"/>
      <c r="AA341" s="352"/>
      <c r="AB341" s="352"/>
      <c r="AC341" s="352"/>
      <c r="AD341" s="352"/>
    </row>
    <row r="342" spans="1:30" s="261" customFormat="1" ht="18" hidden="1" customHeight="1">
      <c r="A342" s="121"/>
      <c r="B342" s="107"/>
      <c r="C342" s="108"/>
      <c r="D342" s="42"/>
      <c r="E342" s="43"/>
      <c r="F342" s="44"/>
      <c r="G342" s="62"/>
      <c r="H342" s="187"/>
      <c r="I342" s="188"/>
      <c r="J342" s="106"/>
      <c r="K342" s="87"/>
      <c r="L342" s="87"/>
      <c r="M342" s="46"/>
      <c r="N342" s="352"/>
      <c r="O342" s="352"/>
      <c r="P342" s="352"/>
      <c r="Q342" s="352"/>
      <c r="R342" s="352"/>
      <c r="S342" s="352"/>
      <c r="T342" s="352"/>
      <c r="U342" s="352"/>
      <c r="V342" s="352"/>
      <c r="W342" s="352"/>
      <c r="X342" s="352"/>
      <c r="Y342" s="352"/>
      <c r="Z342" s="352"/>
      <c r="AA342" s="352"/>
      <c r="AB342" s="352"/>
      <c r="AC342" s="352"/>
      <c r="AD342" s="352"/>
    </row>
    <row r="343" spans="1:30" s="261" customFormat="1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52"/>
      <c r="O343" s="352"/>
      <c r="P343" s="352"/>
      <c r="Q343" s="352"/>
      <c r="R343" s="352"/>
      <c r="S343" s="352"/>
      <c r="T343" s="352"/>
      <c r="U343" s="352"/>
      <c r="V343" s="352"/>
      <c r="W343" s="352"/>
      <c r="X343" s="352"/>
      <c r="Y343" s="352"/>
      <c r="Z343" s="352"/>
      <c r="AA343" s="352"/>
      <c r="AB343" s="352"/>
      <c r="AC343" s="352"/>
      <c r="AD343" s="352"/>
    </row>
    <row r="344" spans="1:30" ht="18" hidden="1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>
        <f t="shared" si="20"/>
        <v>0</v>
      </c>
      <c r="L344" s="87">
        <f t="shared" si="21"/>
        <v>0</v>
      </c>
      <c r="M344" s="46">
        <f t="shared" si="22"/>
        <v>0</v>
      </c>
      <c r="N344" s="352"/>
      <c r="O344" s="352"/>
      <c r="P344" s="352"/>
      <c r="Q344" s="352"/>
      <c r="R344" s="352"/>
      <c r="S344" s="352"/>
      <c r="T344" s="352"/>
      <c r="U344" s="352"/>
      <c r="V344" s="352"/>
      <c r="W344" s="352"/>
      <c r="X344" s="352"/>
      <c r="Y344" s="352"/>
      <c r="Z344" s="352"/>
      <c r="AA344" s="352"/>
      <c r="AB344" s="352"/>
      <c r="AC344" s="352"/>
      <c r="AD344" s="352"/>
    </row>
    <row r="345" spans="1:30" ht="18" hidden="1" customHeight="1">
      <c r="A345" s="90"/>
      <c r="B345" s="107"/>
      <c r="C345" s="108"/>
      <c r="D345" s="42"/>
      <c r="E345" s="43"/>
      <c r="F345" s="44"/>
      <c r="G345" s="160"/>
      <c r="H345" s="167"/>
      <c r="I345" s="168"/>
      <c r="J345" s="169"/>
      <c r="K345" s="87">
        <f t="shared" si="20"/>
        <v>0</v>
      </c>
      <c r="L345" s="87">
        <f t="shared" si="21"/>
        <v>0</v>
      </c>
      <c r="M345" s="46">
        <f t="shared" si="22"/>
        <v>0</v>
      </c>
      <c r="N345" s="342"/>
      <c r="O345" s="342"/>
      <c r="P345" s="342"/>
      <c r="Q345" s="342"/>
      <c r="R345" s="342"/>
      <c r="S345" s="342"/>
      <c r="T345" s="342"/>
      <c r="U345" s="342"/>
      <c r="V345" s="342"/>
      <c r="W345" s="342"/>
      <c r="X345" s="342"/>
      <c r="Y345" s="342"/>
      <c r="Z345" s="342"/>
      <c r="AA345" s="342"/>
      <c r="AB345" s="342"/>
      <c r="AC345" s="342"/>
      <c r="AD345" s="342"/>
    </row>
    <row r="346" spans="1:30" ht="18" customHeight="1">
      <c r="A346" s="104">
        <v>18</v>
      </c>
      <c r="B346" s="60" t="s">
        <v>110</v>
      </c>
      <c r="C346" s="61" t="s">
        <v>111</v>
      </c>
      <c r="D346" s="42">
        <v>20200090201</v>
      </c>
      <c r="E346" s="43" t="s">
        <v>196</v>
      </c>
      <c r="F346" s="44" t="s">
        <v>197</v>
      </c>
      <c r="G346" s="158">
        <v>1</v>
      </c>
      <c r="H346" s="144">
        <v>45</v>
      </c>
      <c r="I346" s="157"/>
      <c r="J346" s="106">
        <v>58</v>
      </c>
      <c r="K346" s="87">
        <f t="shared" si="20"/>
        <v>1.2</v>
      </c>
      <c r="L346" s="87">
        <f t="shared" si="21"/>
        <v>0</v>
      </c>
      <c r="M346" s="46">
        <f t="shared" si="22"/>
        <v>54</v>
      </c>
      <c r="N346" s="346">
        <v>89.5</v>
      </c>
      <c r="O346" s="348"/>
      <c r="P346" s="350">
        <f>SUM(M346:M368)+N346+O346</f>
        <v>1191</v>
      </c>
      <c r="Q346" s="348">
        <v>0</v>
      </c>
      <c r="R346" s="350">
        <v>35</v>
      </c>
      <c r="S346" s="344">
        <v>450</v>
      </c>
      <c r="T346" s="348">
        <v>450</v>
      </c>
      <c r="U346" s="344">
        <v>112</v>
      </c>
      <c r="V346" s="377">
        <v>112</v>
      </c>
      <c r="W346" s="344">
        <v>56</v>
      </c>
      <c r="X346" s="348">
        <v>56</v>
      </c>
      <c r="Y346" s="350">
        <f>ROUND((P346-T346),1)</f>
        <v>741</v>
      </c>
      <c r="Z346" s="389">
        <v>-112</v>
      </c>
      <c r="AA346" s="389">
        <v>-21</v>
      </c>
      <c r="AB346" s="390"/>
      <c r="AC346" s="395">
        <f>SUM(Y346:AA368)</f>
        <v>608</v>
      </c>
      <c r="AD346" s="83"/>
    </row>
    <row r="347" spans="1:30" ht="18" customHeight="1">
      <c r="A347" s="90"/>
      <c r="B347" s="107"/>
      <c r="C347" s="108"/>
      <c r="D347" s="42">
        <v>20200090201</v>
      </c>
      <c r="E347" s="43" t="s">
        <v>198</v>
      </c>
      <c r="F347" s="44" t="s">
        <v>197</v>
      </c>
      <c r="G347" s="158">
        <v>1</v>
      </c>
      <c r="H347" s="144"/>
      <c r="I347" s="157">
        <v>60</v>
      </c>
      <c r="J347" s="106">
        <v>29</v>
      </c>
      <c r="K347" s="87">
        <f t="shared" si="20"/>
        <v>0</v>
      </c>
      <c r="L347" s="87">
        <f t="shared" si="21"/>
        <v>1</v>
      </c>
      <c r="M347" s="46">
        <f t="shared" si="22"/>
        <v>45</v>
      </c>
      <c r="N347" s="342"/>
      <c r="O347" s="342"/>
      <c r="P347" s="342"/>
      <c r="Q347" s="342"/>
      <c r="R347" s="342"/>
      <c r="S347" s="342"/>
      <c r="T347" s="342"/>
      <c r="U347" s="342"/>
      <c r="V347" s="342"/>
      <c r="W347" s="342"/>
      <c r="X347" s="342"/>
      <c r="Y347" s="342"/>
      <c r="Z347" s="342"/>
      <c r="AA347" s="342"/>
      <c r="AB347" s="342"/>
      <c r="AC347" s="342"/>
      <c r="AD347" s="83"/>
    </row>
    <row r="348" spans="1:30" ht="18" customHeight="1">
      <c r="A348" s="90"/>
      <c r="B348" s="107"/>
      <c r="C348" s="108"/>
      <c r="D348" s="42">
        <v>20200090201</v>
      </c>
      <c r="E348" s="43" t="s">
        <v>198</v>
      </c>
      <c r="F348" s="44" t="s">
        <v>197</v>
      </c>
      <c r="G348" s="158">
        <v>1</v>
      </c>
      <c r="H348" s="144"/>
      <c r="I348" s="157">
        <v>60</v>
      </c>
      <c r="J348" s="106">
        <v>29</v>
      </c>
      <c r="K348" s="87">
        <f t="shared" si="20"/>
        <v>0</v>
      </c>
      <c r="L348" s="87">
        <f t="shared" si="21"/>
        <v>1</v>
      </c>
      <c r="M348" s="46">
        <f t="shared" si="22"/>
        <v>45</v>
      </c>
      <c r="N348" s="342"/>
      <c r="O348" s="342"/>
      <c r="P348" s="342"/>
      <c r="Q348" s="342"/>
      <c r="R348" s="342"/>
      <c r="S348" s="342"/>
      <c r="T348" s="342"/>
      <c r="U348" s="342"/>
      <c r="V348" s="342"/>
      <c r="W348" s="342"/>
      <c r="X348" s="342"/>
      <c r="Y348" s="342"/>
      <c r="Z348" s="342"/>
      <c r="AA348" s="342"/>
      <c r="AB348" s="342"/>
      <c r="AC348" s="342"/>
      <c r="AD348" s="83"/>
    </row>
    <row r="349" spans="1:30" ht="18" customHeight="1">
      <c r="A349" s="90"/>
      <c r="B349" s="107"/>
      <c r="C349" s="108"/>
      <c r="D349" s="42">
        <v>71400119916</v>
      </c>
      <c r="E349" s="43" t="s">
        <v>161</v>
      </c>
      <c r="F349" s="44" t="s">
        <v>199</v>
      </c>
      <c r="G349" s="158">
        <v>1</v>
      </c>
      <c r="H349" s="144">
        <v>30</v>
      </c>
      <c r="I349" s="157">
        <v>60</v>
      </c>
      <c r="J349" s="106">
        <v>52</v>
      </c>
      <c r="K349" s="87">
        <f t="shared" si="20"/>
        <v>1.2</v>
      </c>
      <c r="L349" s="87">
        <f t="shared" si="21"/>
        <v>1.2</v>
      </c>
      <c r="M349" s="46">
        <f t="shared" si="22"/>
        <v>90</v>
      </c>
      <c r="N349" s="342"/>
      <c r="O349" s="342"/>
      <c r="P349" s="342"/>
      <c r="Q349" s="342"/>
      <c r="R349" s="342"/>
      <c r="S349" s="342"/>
      <c r="T349" s="342"/>
      <c r="U349" s="342"/>
      <c r="V349" s="342"/>
      <c r="W349" s="342"/>
      <c r="X349" s="342"/>
      <c r="Y349" s="342"/>
      <c r="Z349" s="342"/>
      <c r="AA349" s="342"/>
      <c r="AB349" s="342"/>
      <c r="AC349" s="342"/>
      <c r="AD349" s="83"/>
    </row>
    <row r="350" spans="1:30" ht="18" customHeight="1">
      <c r="A350" s="90"/>
      <c r="B350" s="107"/>
      <c r="C350" s="108"/>
      <c r="D350" s="42">
        <v>71400119910</v>
      </c>
      <c r="E350" s="43" t="s">
        <v>161</v>
      </c>
      <c r="F350" s="44" t="s">
        <v>200</v>
      </c>
      <c r="G350" s="158">
        <v>1</v>
      </c>
      <c r="H350" s="144">
        <v>30</v>
      </c>
      <c r="I350" s="157">
        <v>60</v>
      </c>
      <c r="J350" s="106">
        <v>52</v>
      </c>
      <c r="K350" s="87">
        <f t="shared" si="20"/>
        <v>1.2</v>
      </c>
      <c r="L350" s="87">
        <f t="shared" si="21"/>
        <v>1.2</v>
      </c>
      <c r="M350" s="46">
        <f t="shared" si="22"/>
        <v>90</v>
      </c>
      <c r="N350" s="342"/>
      <c r="O350" s="342"/>
      <c r="P350" s="342"/>
      <c r="Q350" s="342"/>
      <c r="R350" s="342"/>
      <c r="S350" s="342"/>
      <c r="T350" s="342"/>
      <c r="U350" s="342"/>
      <c r="V350" s="342"/>
      <c r="W350" s="342"/>
      <c r="X350" s="342"/>
      <c r="Y350" s="342"/>
      <c r="Z350" s="342"/>
      <c r="AA350" s="342"/>
      <c r="AB350" s="342"/>
      <c r="AC350" s="342"/>
      <c r="AD350" s="83"/>
    </row>
    <row r="351" spans="1:30" ht="18" customHeight="1">
      <c r="A351" s="90"/>
      <c r="B351" s="107"/>
      <c r="C351" s="108"/>
      <c r="D351" s="42">
        <v>20200015201</v>
      </c>
      <c r="E351" s="43" t="s">
        <v>201</v>
      </c>
      <c r="F351" s="44" t="s">
        <v>202</v>
      </c>
      <c r="G351" s="158">
        <v>1</v>
      </c>
      <c r="H351" s="144">
        <v>45</v>
      </c>
      <c r="I351" s="157">
        <v>30</v>
      </c>
      <c r="J351" s="106">
        <v>34</v>
      </c>
      <c r="K351" s="87">
        <f t="shared" si="20"/>
        <v>1</v>
      </c>
      <c r="L351" s="87">
        <f t="shared" si="21"/>
        <v>1.1000000000000001</v>
      </c>
      <c r="M351" s="46">
        <f t="shared" si="22"/>
        <v>69.8</v>
      </c>
      <c r="N351" s="342"/>
      <c r="O351" s="342"/>
      <c r="P351" s="342"/>
      <c r="Q351" s="342"/>
      <c r="R351" s="342"/>
      <c r="S351" s="342"/>
      <c r="T351" s="342"/>
      <c r="U351" s="342"/>
      <c r="V351" s="342"/>
      <c r="W351" s="342"/>
      <c r="X351" s="342"/>
      <c r="Y351" s="342"/>
      <c r="Z351" s="342"/>
      <c r="AA351" s="342"/>
      <c r="AB351" s="342"/>
      <c r="AC351" s="342"/>
      <c r="AD351" s="83"/>
    </row>
    <row r="352" spans="1:30" ht="18" customHeight="1">
      <c r="A352" s="90"/>
      <c r="B352" s="107"/>
      <c r="C352" s="108"/>
      <c r="D352" s="42">
        <v>21100149201</v>
      </c>
      <c r="E352" s="43" t="s">
        <v>203</v>
      </c>
      <c r="F352" s="44" t="s">
        <v>194</v>
      </c>
      <c r="G352" s="158">
        <v>1</v>
      </c>
      <c r="H352" s="144">
        <v>60</v>
      </c>
      <c r="I352" s="157">
        <v>30</v>
      </c>
      <c r="J352" s="106">
        <v>34</v>
      </c>
      <c r="K352" s="87">
        <f t="shared" si="20"/>
        <v>1</v>
      </c>
      <c r="L352" s="87">
        <f t="shared" si="21"/>
        <v>1.1000000000000001</v>
      </c>
      <c r="M352" s="46">
        <f t="shared" si="22"/>
        <v>84.8</v>
      </c>
      <c r="N352" s="342"/>
      <c r="O352" s="342"/>
      <c r="P352" s="342"/>
      <c r="Q352" s="342"/>
      <c r="R352" s="342"/>
      <c r="S352" s="342"/>
      <c r="T352" s="342"/>
      <c r="U352" s="342"/>
      <c r="V352" s="342"/>
      <c r="W352" s="342"/>
      <c r="X352" s="342"/>
      <c r="Y352" s="342"/>
      <c r="Z352" s="342"/>
      <c r="AA352" s="342"/>
      <c r="AB352" s="342"/>
      <c r="AC352" s="342"/>
      <c r="AD352" s="83"/>
    </row>
    <row r="353" spans="1:30" ht="18" customHeight="1">
      <c r="A353" s="90"/>
      <c r="B353" s="107"/>
      <c r="C353" s="108"/>
      <c r="D353" s="42">
        <v>21100151901</v>
      </c>
      <c r="E353" s="43" t="s">
        <v>204</v>
      </c>
      <c r="F353" s="44" t="s">
        <v>205</v>
      </c>
      <c r="G353" s="158">
        <v>1</v>
      </c>
      <c r="H353" s="144">
        <v>45</v>
      </c>
      <c r="I353" s="157">
        <v>30</v>
      </c>
      <c r="J353" s="106">
        <v>28</v>
      </c>
      <c r="K353" s="87">
        <f t="shared" si="20"/>
        <v>1</v>
      </c>
      <c r="L353" s="87">
        <f t="shared" si="21"/>
        <v>1</v>
      </c>
      <c r="M353" s="46">
        <f t="shared" si="22"/>
        <v>67.5</v>
      </c>
      <c r="N353" s="342"/>
      <c r="O353" s="342"/>
      <c r="P353" s="342"/>
      <c r="Q353" s="342"/>
      <c r="R353" s="342"/>
      <c r="S353" s="342"/>
      <c r="T353" s="342"/>
      <c r="U353" s="342"/>
      <c r="V353" s="342"/>
      <c r="W353" s="342"/>
      <c r="X353" s="342"/>
      <c r="Y353" s="342"/>
      <c r="Z353" s="342"/>
      <c r="AA353" s="342"/>
      <c r="AB353" s="342"/>
      <c r="AC353" s="342"/>
      <c r="AD353" s="83"/>
    </row>
    <row r="354" spans="1:30" ht="18" customHeight="1">
      <c r="A354" s="90"/>
      <c r="B354" s="107"/>
      <c r="C354" s="108"/>
      <c r="D354" s="42">
        <v>21100093907</v>
      </c>
      <c r="E354" s="43" t="s">
        <v>45</v>
      </c>
      <c r="F354" s="44" t="s">
        <v>206</v>
      </c>
      <c r="G354" s="158">
        <v>1</v>
      </c>
      <c r="H354" s="144">
        <v>15</v>
      </c>
      <c r="I354" s="157">
        <v>30</v>
      </c>
      <c r="J354" s="106">
        <v>42</v>
      </c>
      <c r="K354" s="87">
        <f t="shared" si="20"/>
        <v>1.2</v>
      </c>
      <c r="L354" s="87">
        <f t="shared" si="21"/>
        <v>1.2</v>
      </c>
      <c r="M354" s="46">
        <f t="shared" si="22"/>
        <v>45</v>
      </c>
      <c r="N354" s="342"/>
      <c r="O354" s="342"/>
      <c r="P354" s="342"/>
      <c r="Q354" s="342"/>
      <c r="R354" s="342"/>
      <c r="S354" s="342"/>
      <c r="T354" s="342"/>
      <c r="U354" s="342"/>
      <c r="V354" s="342"/>
      <c r="W354" s="342"/>
      <c r="X354" s="342"/>
      <c r="Y354" s="342"/>
      <c r="Z354" s="342"/>
      <c r="AA354" s="342"/>
      <c r="AB354" s="342"/>
      <c r="AC354" s="342"/>
      <c r="AD354" s="83"/>
    </row>
    <row r="355" spans="1:30" ht="18" customHeight="1">
      <c r="A355" s="90"/>
      <c r="B355" s="107"/>
      <c r="C355" s="108"/>
      <c r="D355" s="42"/>
      <c r="E355" s="43" t="s">
        <v>218</v>
      </c>
      <c r="F355" s="44" t="s">
        <v>202</v>
      </c>
      <c r="G355" s="158"/>
      <c r="H355" s="144"/>
      <c r="I355" s="157"/>
      <c r="J355" s="106"/>
      <c r="K355" s="87">
        <f t="shared" si="20"/>
        <v>0</v>
      </c>
      <c r="L355" s="87">
        <f t="shared" si="21"/>
        <v>0</v>
      </c>
      <c r="M355" s="46">
        <f t="shared" si="22"/>
        <v>0</v>
      </c>
      <c r="N355" s="342"/>
      <c r="O355" s="342"/>
      <c r="P355" s="342"/>
      <c r="Q355" s="342"/>
      <c r="R355" s="342"/>
      <c r="S355" s="342"/>
      <c r="T355" s="342"/>
      <c r="U355" s="342"/>
      <c r="V355" s="342"/>
      <c r="W355" s="342"/>
      <c r="X355" s="342"/>
      <c r="Y355" s="342"/>
      <c r="Z355" s="342"/>
      <c r="AA355" s="342"/>
      <c r="AB355" s="342"/>
      <c r="AC355" s="342"/>
      <c r="AD355" s="83"/>
    </row>
    <row r="356" spans="1:30" s="261" customFormat="1" ht="18" customHeight="1">
      <c r="A356" s="121"/>
      <c r="B356" s="107"/>
      <c r="C356" s="108"/>
      <c r="D356" s="43"/>
      <c r="E356" s="207" t="s">
        <v>410</v>
      </c>
      <c r="F356" s="208" t="s">
        <v>197</v>
      </c>
      <c r="G356" s="209">
        <v>2</v>
      </c>
      <c r="H356" s="210">
        <v>15</v>
      </c>
      <c r="I356" s="211"/>
      <c r="J356" s="212">
        <v>40</v>
      </c>
      <c r="K356" s="304">
        <v>1.2</v>
      </c>
      <c r="L356" s="304">
        <v>0</v>
      </c>
      <c r="M356" s="305">
        <f t="shared" si="22"/>
        <v>18</v>
      </c>
      <c r="N356" s="352"/>
      <c r="O356" s="352"/>
      <c r="P356" s="352"/>
      <c r="Q356" s="352"/>
      <c r="R356" s="352"/>
      <c r="S356" s="352"/>
      <c r="T356" s="352"/>
      <c r="U356" s="352"/>
      <c r="V356" s="352"/>
      <c r="W356" s="352"/>
      <c r="X356" s="352"/>
      <c r="Y356" s="352"/>
      <c r="Z356" s="352"/>
      <c r="AA356" s="352"/>
      <c r="AB356" s="352"/>
      <c r="AC356" s="352"/>
      <c r="AD356" s="83"/>
    </row>
    <row r="357" spans="1:30" ht="18" customHeight="1">
      <c r="A357" s="121"/>
      <c r="B357" s="107"/>
      <c r="C357" s="108"/>
      <c r="D357" s="43"/>
      <c r="E357" s="207" t="s">
        <v>190</v>
      </c>
      <c r="F357" s="208" t="s">
        <v>341</v>
      </c>
      <c r="G357" s="209">
        <v>1</v>
      </c>
      <c r="H357" s="210"/>
      <c r="I357" s="211"/>
      <c r="J357" s="212">
        <v>34</v>
      </c>
      <c r="K357" s="304">
        <f t="shared" si="20"/>
        <v>0</v>
      </c>
      <c r="L357" s="304">
        <f t="shared" si="21"/>
        <v>0</v>
      </c>
      <c r="M357" s="305">
        <f t="shared" si="22"/>
        <v>17</v>
      </c>
      <c r="N357" s="352"/>
      <c r="O357" s="352"/>
      <c r="P357" s="352"/>
      <c r="Q357" s="352"/>
      <c r="R357" s="352"/>
      <c r="S357" s="352"/>
      <c r="T357" s="352"/>
      <c r="U357" s="352"/>
      <c r="V357" s="352"/>
      <c r="W357" s="352"/>
      <c r="X357" s="352"/>
      <c r="Y357" s="352"/>
      <c r="Z357" s="352"/>
      <c r="AA357" s="352"/>
      <c r="AB357" s="352"/>
      <c r="AC357" s="352"/>
      <c r="AD357" s="83"/>
    </row>
    <row r="358" spans="1:30" s="261" customFormat="1" ht="18" customHeight="1">
      <c r="A358" s="121"/>
      <c r="B358" s="107"/>
      <c r="C358" s="108"/>
      <c r="D358" s="43"/>
      <c r="E358" s="207" t="s">
        <v>190</v>
      </c>
      <c r="F358" s="208" t="s">
        <v>382</v>
      </c>
      <c r="G358" s="209">
        <v>1</v>
      </c>
      <c r="H358" s="210"/>
      <c r="I358" s="211"/>
      <c r="J358" s="212">
        <v>40</v>
      </c>
      <c r="K358" s="304">
        <v>0</v>
      </c>
      <c r="L358" s="304">
        <v>0</v>
      </c>
      <c r="M358" s="305">
        <v>20</v>
      </c>
      <c r="N358" s="352"/>
      <c r="O358" s="352"/>
      <c r="P358" s="352"/>
      <c r="Q358" s="352"/>
      <c r="R358" s="352"/>
      <c r="S358" s="352"/>
      <c r="T358" s="352"/>
      <c r="U358" s="352"/>
      <c r="V358" s="352"/>
      <c r="W358" s="352"/>
      <c r="X358" s="352"/>
      <c r="Y358" s="352"/>
      <c r="Z358" s="352"/>
      <c r="AA358" s="352"/>
      <c r="AB358" s="352"/>
      <c r="AC358" s="352"/>
      <c r="AD358" s="83"/>
    </row>
    <row r="359" spans="1:30" ht="18" customHeight="1">
      <c r="A359" s="121"/>
      <c r="B359" s="107"/>
      <c r="C359" s="108"/>
      <c r="D359" s="43"/>
      <c r="E359" s="43" t="s">
        <v>201</v>
      </c>
      <c r="F359" s="44" t="s">
        <v>402</v>
      </c>
      <c r="G359" s="158">
        <v>2</v>
      </c>
      <c r="H359" s="189">
        <v>30</v>
      </c>
      <c r="I359" s="190">
        <v>60</v>
      </c>
      <c r="J359" s="106">
        <v>40</v>
      </c>
      <c r="K359" s="87">
        <f t="shared" si="20"/>
        <v>1.2</v>
      </c>
      <c r="L359" s="87">
        <f t="shared" si="21"/>
        <v>1.2</v>
      </c>
      <c r="M359" s="46">
        <f t="shared" si="22"/>
        <v>90</v>
      </c>
      <c r="N359" s="352"/>
      <c r="O359" s="352"/>
      <c r="P359" s="352"/>
      <c r="Q359" s="352"/>
      <c r="R359" s="352"/>
      <c r="S359" s="352"/>
      <c r="T359" s="352"/>
      <c r="U359" s="352"/>
      <c r="V359" s="352"/>
      <c r="W359" s="352"/>
      <c r="X359" s="352"/>
      <c r="Y359" s="352"/>
      <c r="Z359" s="352"/>
      <c r="AA359" s="352"/>
      <c r="AB359" s="352"/>
      <c r="AC359" s="352"/>
      <c r="AD359" s="83"/>
    </row>
    <row r="360" spans="1:30" ht="18" customHeight="1">
      <c r="A360" s="121"/>
      <c r="B360" s="107"/>
      <c r="C360" s="108"/>
      <c r="D360" s="43"/>
      <c r="E360" s="43" t="s">
        <v>403</v>
      </c>
      <c r="F360" s="44" t="s">
        <v>194</v>
      </c>
      <c r="G360" s="158">
        <v>2</v>
      </c>
      <c r="H360" s="189">
        <v>15</v>
      </c>
      <c r="I360" s="190">
        <v>30</v>
      </c>
      <c r="J360" s="106">
        <v>34</v>
      </c>
      <c r="K360" s="87">
        <f t="shared" si="20"/>
        <v>1</v>
      </c>
      <c r="L360" s="87">
        <f t="shared" si="21"/>
        <v>1.1000000000000001</v>
      </c>
      <c r="M360" s="46">
        <f t="shared" si="22"/>
        <v>39.799999999999997</v>
      </c>
      <c r="N360" s="352"/>
      <c r="O360" s="352"/>
      <c r="P360" s="352"/>
      <c r="Q360" s="352"/>
      <c r="R360" s="352"/>
      <c r="S360" s="352"/>
      <c r="T360" s="352"/>
      <c r="U360" s="352"/>
      <c r="V360" s="352"/>
      <c r="W360" s="352"/>
      <c r="X360" s="352"/>
      <c r="Y360" s="352"/>
      <c r="Z360" s="352"/>
      <c r="AA360" s="352"/>
      <c r="AB360" s="352"/>
      <c r="AC360" s="352"/>
      <c r="AD360" s="83"/>
    </row>
    <row r="361" spans="1:30" s="206" customFormat="1" ht="18" customHeight="1">
      <c r="A361" s="121"/>
      <c r="B361" s="107"/>
      <c r="C361" s="108"/>
      <c r="D361" s="43"/>
      <c r="E361" s="43" t="s">
        <v>403</v>
      </c>
      <c r="F361" s="44" t="s">
        <v>195</v>
      </c>
      <c r="G361" s="158">
        <v>2</v>
      </c>
      <c r="H361" s="189">
        <v>15</v>
      </c>
      <c r="I361" s="190">
        <v>30</v>
      </c>
      <c r="J361" s="106">
        <v>40</v>
      </c>
      <c r="K361" s="87">
        <f t="shared" si="20"/>
        <v>1.2</v>
      </c>
      <c r="L361" s="87">
        <f t="shared" si="21"/>
        <v>1.2</v>
      </c>
      <c r="M361" s="46">
        <f t="shared" si="22"/>
        <v>45</v>
      </c>
      <c r="N361" s="352"/>
      <c r="O361" s="352"/>
      <c r="P361" s="352"/>
      <c r="Q361" s="352"/>
      <c r="R361" s="352"/>
      <c r="S361" s="352"/>
      <c r="T361" s="352"/>
      <c r="U361" s="352"/>
      <c r="V361" s="352"/>
      <c r="W361" s="352"/>
      <c r="X361" s="352"/>
      <c r="Y361" s="352"/>
      <c r="Z361" s="352"/>
      <c r="AA361" s="352"/>
      <c r="AB361" s="352"/>
      <c r="AC361" s="352"/>
      <c r="AD361" s="83"/>
    </row>
    <row r="362" spans="1:30" s="206" customFormat="1" ht="18" customHeight="1">
      <c r="A362" s="121"/>
      <c r="B362" s="107"/>
      <c r="C362" s="108"/>
      <c r="D362" s="43"/>
      <c r="E362" s="43" t="s">
        <v>403</v>
      </c>
      <c r="F362" s="44" t="s">
        <v>209</v>
      </c>
      <c r="G362" s="158">
        <v>2</v>
      </c>
      <c r="H362" s="189">
        <v>15</v>
      </c>
      <c r="I362" s="190"/>
      <c r="J362" s="106">
        <v>30</v>
      </c>
      <c r="K362" s="87">
        <f t="shared" si="20"/>
        <v>1</v>
      </c>
      <c r="L362" s="87">
        <f t="shared" si="21"/>
        <v>0</v>
      </c>
      <c r="M362" s="46">
        <f t="shared" si="22"/>
        <v>15</v>
      </c>
      <c r="N362" s="352"/>
      <c r="O362" s="352"/>
      <c r="P362" s="352"/>
      <c r="Q362" s="352"/>
      <c r="R362" s="352"/>
      <c r="S362" s="352"/>
      <c r="T362" s="352"/>
      <c r="U362" s="352"/>
      <c r="V362" s="352"/>
      <c r="W362" s="352"/>
      <c r="X362" s="352"/>
      <c r="Y362" s="352"/>
      <c r="Z362" s="352"/>
      <c r="AA362" s="352"/>
      <c r="AB362" s="352"/>
      <c r="AC362" s="352"/>
      <c r="AD362" s="83"/>
    </row>
    <row r="363" spans="1:30" ht="18" customHeight="1">
      <c r="A363" s="121"/>
      <c r="B363" s="107"/>
      <c r="C363" s="108"/>
      <c r="D363" s="43"/>
      <c r="E363" s="43" t="s">
        <v>404</v>
      </c>
      <c r="F363" s="44" t="s">
        <v>209</v>
      </c>
      <c r="G363" s="158">
        <v>2</v>
      </c>
      <c r="H363" s="189"/>
      <c r="I363" s="190">
        <v>30</v>
      </c>
      <c r="J363" s="106">
        <v>30</v>
      </c>
      <c r="K363" s="87">
        <f t="shared" si="20"/>
        <v>0</v>
      </c>
      <c r="L363" s="87">
        <f t="shared" si="21"/>
        <v>1.1000000000000001</v>
      </c>
      <c r="M363" s="46">
        <f t="shared" si="22"/>
        <v>24.8</v>
      </c>
      <c r="N363" s="352"/>
      <c r="O363" s="352"/>
      <c r="P363" s="352"/>
      <c r="Q363" s="352"/>
      <c r="R363" s="352"/>
      <c r="S363" s="352"/>
      <c r="T363" s="352"/>
      <c r="U363" s="352"/>
      <c r="V363" s="352"/>
      <c r="W363" s="352"/>
      <c r="X363" s="352"/>
      <c r="Y363" s="352"/>
      <c r="Z363" s="352"/>
      <c r="AA363" s="352"/>
      <c r="AB363" s="352"/>
      <c r="AC363" s="352"/>
      <c r="AD363" s="83"/>
    </row>
    <row r="364" spans="1:30" s="206" customFormat="1" ht="18" customHeight="1">
      <c r="A364" s="121"/>
      <c r="B364" s="107"/>
      <c r="C364" s="108"/>
      <c r="D364" s="43"/>
      <c r="E364" s="43" t="s">
        <v>405</v>
      </c>
      <c r="F364" s="44" t="s">
        <v>209</v>
      </c>
      <c r="G364" s="158">
        <v>2</v>
      </c>
      <c r="H364" s="189"/>
      <c r="I364" s="190">
        <v>30</v>
      </c>
      <c r="J364" s="106">
        <v>30</v>
      </c>
      <c r="K364" s="87">
        <f t="shared" si="20"/>
        <v>0</v>
      </c>
      <c r="L364" s="87">
        <f t="shared" si="21"/>
        <v>1.1000000000000001</v>
      </c>
      <c r="M364" s="46">
        <f t="shared" si="22"/>
        <v>24.8</v>
      </c>
      <c r="N364" s="352"/>
      <c r="O364" s="352"/>
      <c r="P364" s="352"/>
      <c r="Q364" s="352"/>
      <c r="R364" s="352"/>
      <c r="S364" s="352"/>
      <c r="T364" s="352"/>
      <c r="U364" s="352"/>
      <c r="V364" s="352"/>
      <c r="W364" s="352"/>
      <c r="X364" s="352"/>
      <c r="Y364" s="352"/>
      <c r="Z364" s="352"/>
      <c r="AA364" s="352"/>
      <c r="AB364" s="352"/>
      <c r="AC364" s="352"/>
      <c r="AD364" s="83"/>
    </row>
    <row r="365" spans="1:30" ht="15.75" customHeight="1">
      <c r="A365" s="90"/>
      <c r="B365" s="107"/>
      <c r="C365" s="108"/>
      <c r="D365" s="158"/>
      <c r="E365" s="43" t="s">
        <v>532</v>
      </c>
      <c r="F365" s="44" t="s">
        <v>197</v>
      </c>
      <c r="G365" s="158">
        <v>2</v>
      </c>
      <c r="H365" s="158">
        <v>30</v>
      </c>
      <c r="I365" s="158"/>
      <c r="J365" s="106">
        <v>54</v>
      </c>
      <c r="K365" s="87">
        <f t="shared" si="20"/>
        <v>1.2</v>
      </c>
      <c r="L365" s="87">
        <f t="shared" si="21"/>
        <v>0</v>
      </c>
      <c r="M365" s="46">
        <f t="shared" si="22"/>
        <v>36</v>
      </c>
      <c r="N365" s="342"/>
      <c r="O365" s="342"/>
      <c r="P365" s="342"/>
      <c r="Q365" s="342"/>
      <c r="R365" s="342"/>
      <c r="S365" s="342"/>
      <c r="T365" s="342"/>
      <c r="U365" s="342"/>
      <c r="V365" s="342"/>
      <c r="W365" s="342"/>
      <c r="X365" s="342"/>
      <c r="Y365" s="342"/>
      <c r="Z365" s="342"/>
      <c r="AA365" s="342"/>
      <c r="AB365" s="342"/>
      <c r="AC365" s="342"/>
      <c r="AD365" s="83"/>
    </row>
    <row r="366" spans="1:30" s="225" customFormat="1" ht="15.75" customHeight="1">
      <c r="A366" s="121"/>
      <c r="B366" s="107"/>
      <c r="C366" s="108"/>
      <c r="D366" s="158"/>
      <c r="E366" s="43" t="s">
        <v>531</v>
      </c>
      <c r="F366" s="44" t="s">
        <v>197</v>
      </c>
      <c r="G366" s="158">
        <v>2</v>
      </c>
      <c r="H366" s="158"/>
      <c r="I366" s="158">
        <v>60</v>
      </c>
      <c r="J366" s="106">
        <v>27</v>
      </c>
      <c r="K366" s="306">
        <f t="shared" si="20"/>
        <v>0</v>
      </c>
      <c r="L366" s="306">
        <f t="shared" si="21"/>
        <v>1</v>
      </c>
      <c r="M366" s="307">
        <f t="shared" si="22"/>
        <v>45</v>
      </c>
      <c r="N366" s="352"/>
      <c r="O366" s="352"/>
      <c r="P366" s="352"/>
      <c r="Q366" s="352"/>
      <c r="R366" s="352"/>
      <c r="S366" s="352"/>
      <c r="T366" s="352"/>
      <c r="U366" s="352"/>
      <c r="V366" s="352"/>
      <c r="W366" s="352"/>
      <c r="X366" s="352"/>
      <c r="Y366" s="352"/>
      <c r="Z366" s="352"/>
      <c r="AA366" s="352"/>
      <c r="AB366" s="352"/>
      <c r="AC366" s="352"/>
      <c r="AD366" s="83"/>
    </row>
    <row r="367" spans="1:30" s="225" customFormat="1" ht="15.75" customHeight="1">
      <c r="A367" s="121"/>
      <c r="B367" s="107"/>
      <c r="C367" s="108"/>
      <c r="D367" s="158"/>
      <c r="E367" s="43" t="s">
        <v>530</v>
      </c>
      <c r="F367" s="44" t="s">
        <v>197</v>
      </c>
      <c r="G367" s="158">
        <v>2</v>
      </c>
      <c r="H367" s="158"/>
      <c r="I367" s="158">
        <v>60</v>
      </c>
      <c r="J367" s="106">
        <v>27</v>
      </c>
      <c r="K367" s="306">
        <f t="shared" si="20"/>
        <v>0</v>
      </c>
      <c r="L367" s="306">
        <f t="shared" si="21"/>
        <v>1</v>
      </c>
      <c r="M367" s="307">
        <f t="shared" si="22"/>
        <v>45</v>
      </c>
      <c r="N367" s="352"/>
      <c r="O367" s="352"/>
      <c r="P367" s="352"/>
      <c r="Q367" s="352"/>
      <c r="R367" s="352"/>
      <c r="S367" s="352"/>
      <c r="T367" s="352"/>
      <c r="U367" s="352"/>
      <c r="V367" s="352"/>
      <c r="W367" s="352"/>
      <c r="X367" s="352"/>
      <c r="Y367" s="352"/>
      <c r="Z367" s="352"/>
      <c r="AA367" s="352"/>
      <c r="AB367" s="352"/>
      <c r="AC367" s="352"/>
      <c r="AD367" s="83"/>
    </row>
    <row r="368" spans="1:30" s="225" customFormat="1" ht="15.75" customHeight="1">
      <c r="A368" s="121"/>
      <c r="B368" s="107"/>
      <c r="C368" s="108"/>
      <c r="D368" s="158"/>
      <c r="E368" s="43" t="s">
        <v>161</v>
      </c>
      <c r="F368" s="44" t="s">
        <v>450</v>
      </c>
      <c r="G368" s="230">
        <v>2</v>
      </c>
      <c r="H368" s="230">
        <v>30</v>
      </c>
      <c r="I368" s="230">
        <v>60</v>
      </c>
      <c r="J368" s="231">
        <v>40</v>
      </c>
      <c r="K368" s="87">
        <f t="shared" si="20"/>
        <v>1.2</v>
      </c>
      <c r="L368" s="87">
        <f t="shared" si="21"/>
        <v>1.2</v>
      </c>
      <c r="M368" s="46">
        <f t="shared" si="22"/>
        <v>90</v>
      </c>
      <c r="N368" s="352"/>
      <c r="O368" s="352"/>
      <c r="P368" s="352"/>
      <c r="Q368" s="352"/>
      <c r="R368" s="352"/>
      <c r="S368" s="352"/>
      <c r="T368" s="352"/>
      <c r="U368" s="352"/>
      <c r="V368" s="352"/>
      <c r="W368" s="352"/>
      <c r="X368" s="352"/>
      <c r="Y368" s="352"/>
      <c r="Z368" s="352"/>
      <c r="AA368" s="352"/>
      <c r="AB368" s="352"/>
      <c r="AC368" s="352"/>
      <c r="AD368" s="83"/>
    </row>
    <row r="369" spans="1:30" ht="18" customHeight="1">
      <c r="A369" s="104">
        <v>19</v>
      </c>
      <c r="B369" s="60" t="s">
        <v>112</v>
      </c>
      <c r="C369" s="61" t="s">
        <v>113</v>
      </c>
      <c r="D369" s="42">
        <v>20200010101</v>
      </c>
      <c r="E369" s="43" t="s">
        <v>527</v>
      </c>
      <c r="F369" s="44" t="s">
        <v>202</v>
      </c>
      <c r="G369" s="111">
        <v>1</v>
      </c>
      <c r="H369" s="140">
        <v>30</v>
      </c>
      <c r="I369" s="140">
        <v>0</v>
      </c>
      <c r="J369" s="106">
        <v>37</v>
      </c>
      <c r="K369" s="87">
        <f t="shared" si="20"/>
        <v>1.2</v>
      </c>
      <c r="L369" s="87">
        <f t="shared" si="21"/>
        <v>0</v>
      </c>
      <c r="M369" s="46">
        <f t="shared" si="22"/>
        <v>36</v>
      </c>
      <c r="N369" s="346">
        <v>67.5</v>
      </c>
      <c r="O369" s="348"/>
      <c r="P369" s="350">
        <f>SUM(M369:M382)+N369+O369</f>
        <v>919.5</v>
      </c>
      <c r="Q369" s="348">
        <v>0</v>
      </c>
      <c r="R369" s="350">
        <v>55</v>
      </c>
      <c r="S369" s="344">
        <v>450</v>
      </c>
      <c r="T369" s="348">
        <v>450</v>
      </c>
      <c r="U369" s="344">
        <v>112</v>
      </c>
      <c r="V369" s="377">
        <v>112</v>
      </c>
      <c r="W369" s="344">
        <v>56</v>
      </c>
      <c r="X369" s="348">
        <v>56</v>
      </c>
      <c r="Y369" s="350">
        <f>ROUND((P369-T369),1)</f>
        <v>469.5</v>
      </c>
      <c r="Z369" s="389">
        <f>IF(OR(SUM(V369:V382)="",SUM(Q369:Q382)=""),0,IF(OR(SUM(U369:U382)=320,SUM(V369:V382)&gt;0),ROUND((SUM(Q369:Q382)-SUM(V369:V382)),1),0))</f>
        <v>-112</v>
      </c>
      <c r="AA369" s="389">
        <f>IF(OR(SUM(X369:X382)="",SUM(R369:R382)=""),0,IF(OR(SUM(W369:W382)=160,SUM(X369:X382)&gt;0),ROUND((SUM(R369:R382)-SUM(X369:X382)),1),0))</f>
        <v>-1</v>
      </c>
      <c r="AB369" s="390"/>
      <c r="AC369" s="395">
        <f>SUM(Y369:AA382)</f>
        <v>356.5</v>
      </c>
      <c r="AD369" s="83"/>
    </row>
    <row r="370" spans="1:30" ht="18" customHeight="1">
      <c r="A370" s="90"/>
      <c r="B370" s="107"/>
      <c r="C370" s="108"/>
      <c r="D370" s="42">
        <v>20200010102</v>
      </c>
      <c r="E370" s="43" t="s">
        <v>236</v>
      </c>
      <c r="F370" s="44" t="s">
        <v>237</v>
      </c>
      <c r="G370" s="141">
        <v>1</v>
      </c>
      <c r="H370" s="142">
        <v>30</v>
      </c>
      <c r="I370" s="142">
        <v>0</v>
      </c>
      <c r="J370" s="106">
        <v>38</v>
      </c>
      <c r="K370" s="87">
        <f t="shared" si="20"/>
        <v>1.2</v>
      </c>
      <c r="L370" s="87">
        <f t="shared" si="21"/>
        <v>0</v>
      </c>
      <c r="M370" s="46">
        <f t="shared" si="22"/>
        <v>36</v>
      </c>
      <c r="N370" s="342"/>
      <c r="O370" s="342"/>
      <c r="P370" s="342"/>
      <c r="Q370" s="342"/>
      <c r="R370" s="342"/>
      <c r="S370" s="342"/>
      <c r="T370" s="342"/>
      <c r="U370" s="342"/>
      <c r="V370" s="342"/>
      <c r="W370" s="342"/>
      <c r="X370" s="342"/>
      <c r="Y370" s="342"/>
      <c r="Z370" s="342"/>
      <c r="AA370" s="342"/>
      <c r="AB370" s="342"/>
      <c r="AC370" s="342"/>
      <c r="AD370" s="83"/>
    </row>
    <row r="371" spans="1:30" ht="18" customHeight="1">
      <c r="A371" s="90"/>
      <c r="B371" s="107"/>
      <c r="C371" s="108"/>
      <c r="D371" s="42">
        <v>20200010103</v>
      </c>
      <c r="E371" s="43" t="s">
        <v>236</v>
      </c>
      <c r="F371" s="44" t="s">
        <v>209</v>
      </c>
      <c r="G371" s="141">
        <v>1</v>
      </c>
      <c r="H371" s="142">
        <v>30</v>
      </c>
      <c r="I371" s="142">
        <v>0</v>
      </c>
      <c r="J371" s="106">
        <v>65</v>
      </c>
      <c r="K371" s="87">
        <f t="shared" si="20"/>
        <v>1.3</v>
      </c>
      <c r="L371" s="87">
        <f t="shared" si="21"/>
        <v>0</v>
      </c>
      <c r="M371" s="46">
        <f t="shared" si="22"/>
        <v>39</v>
      </c>
      <c r="N371" s="342"/>
      <c r="O371" s="342"/>
      <c r="P371" s="342"/>
      <c r="Q371" s="342"/>
      <c r="R371" s="342"/>
      <c r="S371" s="342"/>
      <c r="T371" s="342"/>
      <c r="U371" s="342"/>
      <c r="V371" s="342"/>
      <c r="W371" s="342"/>
      <c r="X371" s="342"/>
      <c r="Y371" s="342"/>
      <c r="Z371" s="342"/>
      <c r="AA371" s="342"/>
      <c r="AB371" s="342"/>
      <c r="AC371" s="342"/>
      <c r="AD371" s="83"/>
    </row>
    <row r="372" spans="1:30" ht="18" customHeight="1">
      <c r="A372" s="90"/>
      <c r="B372" s="107"/>
      <c r="C372" s="108"/>
      <c r="D372" s="42">
        <v>21100009905</v>
      </c>
      <c r="E372" s="43" t="s">
        <v>192</v>
      </c>
      <c r="F372" s="44" t="s">
        <v>189</v>
      </c>
      <c r="G372" s="141">
        <v>1</v>
      </c>
      <c r="H372" s="142">
        <v>45</v>
      </c>
      <c r="I372" s="142">
        <v>30</v>
      </c>
      <c r="J372" s="106">
        <v>29</v>
      </c>
      <c r="K372" s="87">
        <f t="shared" si="20"/>
        <v>1</v>
      </c>
      <c r="L372" s="87">
        <f t="shared" si="21"/>
        <v>1</v>
      </c>
      <c r="M372" s="46">
        <f t="shared" si="22"/>
        <v>67.5</v>
      </c>
      <c r="N372" s="342"/>
      <c r="O372" s="342"/>
      <c r="P372" s="342"/>
      <c r="Q372" s="342"/>
      <c r="R372" s="342"/>
      <c r="S372" s="342"/>
      <c r="T372" s="342"/>
      <c r="U372" s="342"/>
      <c r="V372" s="342"/>
      <c r="W372" s="342"/>
      <c r="X372" s="342"/>
      <c r="Y372" s="342"/>
      <c r="Z372" s="342"/>
      <c r="AA372" s="342"/>
      <c r="AB372" s="342"/>
      <c r="AC372" s="342"/>
      <c r="AD372" s="83"/>
    </row>
    <row r="373" spans="1:30" ht="18" customHeight="1">
      <c r="A373" s="90"/>
      <c r="B373" s="107"/>
      <c r="C373" s="108"/>
      <c r="D373" s="42">
        <v>21100149002</v>
      </c>
      <c r="E373" s="43" t="s">
        <v>208</v>
      </c>
      <c r="F373" s="44" t="s">
        <v>195</v>
      </c>
      <c r="G373" s="141">
        <v>1</v>
      </c>
      <c r="H373" s="142">
        <v>15</v>
      </c>
      <c r="I373" s="142">
        <v>60</v>
      </c>
      <c r="J373" s="106">
        <v>44</v>
      </c>
      <c r="K373" s="87">
        <f t="shared" si="20"/>
        <v>1.2</v>
      </c>
      <c r="L373" s="87">
        <f t="shared" si="21"/>
        <v>1.2</v>
      </c>
      <c r="M373" s="46">
        <f t="shared" si="22"/>
        <v>72</v>
      </c>
      <c r="N373" s="342"/>
      <c r="O373" s="342"/>
      <c r="P373" s="342"/>
      <c r="Q373" s="342"/>
      <c r="R373" s="342"/>
      <c r="S373" s="342"/>
      <c r="T373" s="342"/>
      <c r="U373" s="342"/>
      <c r="V373" s="342"/>
      <c r="W373" s="342"/>
      <c r="X373" s="342"/>
      <c r="Y373" s="342"/>
      <c r="Z373" s="342"/>
      <c r="AA373" s="342"/>
      <c r="AB373" s="342"/>
      <c r="AC373" s="342"/>
      <c r="AD373" s="83"/>
    </row>
    <row r="374" spans="1:30" ht="18" customHeight="1">
      <c r="A374" s="90"/>
      <c r="B374" s="107"/>
      <c r="C374" s="108"/>
      <c r="D374" s="42">
        <v>21100151801</v>
      </c>
      <c r="E374" s="43" t="s">
        <v>208</v>
      </c>
      <c r="F374" s="44" t="s">
        <v>238</v>
      </c>
      <c r="G374" s="141">
        <v>1</v>
      </c>
      <c r="H374" s="142">
        <v>30</v>
      </c>
      <c r="I374" s="142">
        <v>30</v>
      </c>
      <c r="J374" s="106">
        <v>27</v>
      </c>
      <c r="K374" s="87">
        <f t="shared" si="20"/>
        <v>1</v>
      </c>
      <c r="L374" s="87">
        <f t="shared" si="21"/>
        <v>1</v>
      </c>
      <c r="M374" s="46">
        <f t="shared" si="22"/>
        <v>52.5</v>
      </c>
      <c r="N374" s="342"/>
      <c r="O374" s="342"/>
      <c r="P374" s="342"/>
      <c r="Q374" s="342"/>
      <c r="R374" s="342"/>
      <c r="S374" s="342"/>
      <c r="T374" s="342"/>
      <c r="U374" s="342"/>
      <c r="V374" s="342"/>
      <c r="W374" s="342"/>
      <c r="X374" s="342"/>
      <c r="Y374" s="342"/>
      <c r="Z374" s="342"/>
      <c r="AA374" s="342"/>
      <c r="AB374" s="342"/>
      <c r="AC374" s="342"/>
      <c r="AD374" s="83"/>
    </row>
    <row r="375" spans="1:30" ht="18" customHeight="1">
      <c r="A375" s="121"/>
      <c r="B375" s="107"/>
      <c r="C375" s="108"/>
      <c r="D375" s="42">
        <v>71400119903</v>
      </c>
      <c r="E375" s="43" t="s">
        <v>161</v>
      </c>
      <c r="F375" s="44" t="s">
        <v>239</v>
      </c>
      <c r="G375" s="141">
        <v>1</v>
      </c>
      <c r="H375" s="142">
        <v>30</v>
      </c>
      <c r="I375" s="142">
        <v>60</v>
      </c>
      <c r="J375" s="106">
        <v>45</v>
      </c>
      <c r="K375" s="87">
        <f t="shared" si="20"/>
        <v>1.2</v>
      </c>
      <c r="L375" s="87">
        <f t="shared" si="21"/>
        <v>1.2</v>
      </c>
      <c r="M375" s="46">
        <f t="shared" si="22"/>
        <v>90</v>
      </c>
      <c r="N375" s="352"/>
      <c r="O375" s="352"/>
      <c r="P375" s="352"/>
      <c r="Q375" s="352"/>
      <c r="R375" s="352"/>
      <c r="S375" s="352"/>
      <c r="T375" s="352"/>
      <c r="U375" s="352"/>
      <c r="V375" s="352"/>
      <c r="W375" s="352"/>
      <c r="X375" s="352"/>
      <c r="Y375" s="352"/>
      <c r="Z375" s="352"/>
      <c r="AA375" s="352"/>
      <c r="AB375" s="352"/>
      <c r="AC375" s="352"/>
      <c r="AD375" s="83"/>
    </row>
    <row r="376" spans="1:30" ht="18" customHeight="1">
      <c r="A376" s="121"/>
      <c r="B376" s="107"/>
      <c r="C376" s="108"/>
      <c r="D376" s="42"/>
      <c r="E376" s="43" t="s">
        <v>218</v>
      </c>
      <c r="F376" s="184" t="s">
        <v>195</v>
      </c>
      <c r="G376" s="141"/>
      <c r="H376" s="142"/>
      <c r="I376" s="142"/>
      <c r="J376" s="106"/>
      <c r="K376" s="87">
        <f t="shared" si="20"/>
        <v>0</v>
      </c>
      <c r="L376" s="87">
        <f t="shared" si="21"/>
        <v>0</v>
      </c>
      <c r="M376" s="46">
        <f t="shared" si="22"/>
        <v>0</v>
      </c>
      <c r="N376" s="352"/>
      <c r="O376" s="352"/>
      <c r="P376" s="352"/>
      <c r="Q376" s="352"/>
      <c r="R376" s="352"/>
      <c r="S376" s="352"/>
      <c r="T376" s="352"/>
      <c r="U376" s="352"/>
      <c r="V376" s="352"/>
      <c r="W376" s="352"/>
      <c r="X376" s="352"/>
      <c r="Y376" s="352"/>
      <c r="Z376" s="352"/>
      <c r="AA376" s="352"/>
      <c r="AB376" s="352"/>
      <c r="AC376" s="352"/>
      <c r="AD376" s="83"/>
    </row>
    <row r="377" spans="1:30" ht="18" customHeight="1">
      <c r="A377" s="121"/>
      <c r="B377" s="107"/>
      <c r="C377" s="108"/>
      <c r="D377" s="42"/>
      <c r="E377" s="43" t="s">
        <v>208</v>
      </c>
      <c r="F377" s="44" t="s">
        <v>280</v>
      </c>
      <c r="G377" s="141">
        <v>2</v>
      </c>
      <c r="H377" s="142">
        <v>15</v>
      </c>
      <c r="I377" s="142">
        <v>60</v>
      </c>
      <c r="J377" s="106">
        <v>40</v>
      </c>
      <c r="K377" s="87">
        <f t="shared" si="20"/>
        <v>1.2</v>
      </c>
      <c r="L377" s="87">
        <f t="shared" si="21"/>
        <v>1.2</v>
      </c>
      <c r="M377" s="46">
        <f t="shared" si="22"/>
        <v>72</v>
      </c>
      <c r="N377" s="352"/>
      <c r="O377" s="352"/>
      <c r="P377" s="352"/>
      <c r="Q377" s="352"/>
      <c r="R377" s="352"/>
      <c r="S377" s="352"/>
      <c r="T377" s="352"/>
      <c r="U377" s="352"/>
      <c r="V377" s="352"/>
      <c r="W377" s="352"/>
      <c r="X377" s="352"/>
      <c r="Y377" s="352"/>
      <c r="Z377" s="352"/>
      <c r="AA377" s="352"/>
      <c r="AB377" s="352"/>
      <c r="AC377" s="352"/>
      <c r="AD377" s="83"/>
    </row>
    <row r="378" spans="1:30" ht="18" customHeight="1">
      <c r="A378" s="121"/>
      <c r="B378" s="107"/>
      <c r="C378" s="108"/>
      <c r="D378" s="42"/>
      <c r="E378" s="43" t="s">
        <v>236</v>
      </c>
      <c r="F378" s="44" t="s">
        <v>406</v>
      </c>
      <c r="G378" s="141">
        <v>2</v>
      </c>
      <c r="H378" s="142">
        <v>30</v>
      </c>
      <c r="I378" s="142">
        <v>0</v>
      </c>
      <c r="J378" s="106">
        <v>40</v>
      </c>
      <c r="K378" s="87">
        <f t="shared" si="20"/>
        <v>1.2</v>
      </c>
      <c r="L378" s="87">
        <f t="shared" si="21"/>
        <v>0</v>
      </c>
      <c r="M378" s="46">
        <f t="shared" si="22"/>
        <v>36</v>
      </c>
      <c r="N378" s="352"/>
      <c r="O378" s="352"/>
      <c r="P378" s="352"/>
      <c r="Q378" s="352"/>
      <c r="R378" s="352"/>
      <c r="S378" s="352"/>
      <c r="T378" s="352"/>
      <c r="U378" s="352"/>
      <c r="V378" s="352"/>
      <c r="W378" s="352"/>
      <c r="X378" s="352"/>
      <c r="Y378" s="352"/>
      <c r="Z378" s="352"/>
      <c r="AA378" s="352"/>
      <c r="AB378" s="352"/>
      <c r="AC378" s="352"/>
      <c r="AD378" s="83"/>
    </row>
    <row r="379" spans="1:30" ht="18" customHeight="1">
      <c r="A379" s="121"/>
      <c r="B379" s="107"/>
      <c r="C379" s="108"/>
      <c r="D379" s="42"/>
      <c r="E379" s="43" t="s">
        <v>394</v>
      </c>
      <c r="F379" s="44" t="s">
        <v>195</v>
      </c>
      <c r="G379" s="141">
        <v>2</v>
      </c>
      <c r="H379" s="142">
        <v>45</v>
      </c>
      <c r="I379" s="142">
        <v>30</v>
      </c>
      <c r="J379" s="106">
        <v>38</v>
      </c>
      <c r="K379" s="87">
        <f t="shared" si="20"/>
        <v>1.2</v>
      </c>
      <c r="L379" s="87">
        <f t="shared" si="21"/>
        <v>1.2</v>
      </c>
      <c r="M379" s="46">
        <f t="shared" si="22"/>
        <v>81</v>
      </c>
      <c r="N379" s="352"/>
      <c r="O379" s="352"/>
      <c r="P379" s="352"/>
      <c r="Q379" s="352"/>
      <c r="R379" s="352"/>
      <c r="S379" s="352"/>
      <c r="T379" s="352"/>
      <c r="U379" s="352"/>
      <c r="V379" s="352"/>
      <c r="W379" s="352"/>
      <c r="X379" s="352"/>
      <c r="Y379" s="352"/>
      <c r="Z379" s="352"/>
      <c r="AA379" s="352"/>
      <c r="AB379" s="352"/>
      <c r="AC379" s="352"/>
      <c r="AD379" s="83"/>
    </row>
    <row r="380" spans="1:30" s="261" customFormat="1" ht="18" customHeight="1">
      <c r="A380" s="121"/>
      <c r="B380" s="107"/>
      <c r="C380" s="108"/>
      <c r="D380" s="42"/>
      <c r="E380" s="43" t="s">
        <v>161</v>
      </c>
      <c r="F380" s="44" t="s">
        <v>454</v>
      </c>
      <c r="G380" s="141">
        <v>2</v>
      </c>
      <c r="H380" s="142">
        <v>30</v>
      </c>
      <c r="I380" s="142">
        <v>60</v>
      </c>
      <c r="J380" s="106">
        <v>45</v>
      </c>
      <c r="K380" s="87">
        <v>1.2</v>
      </c>
      <c r="L380" s="87">
        <v>1.2</v>
      </c>
      <c r="M380" s="46">
        <v>90</v>
      </c>
      <c r="N380" s="352"/>
      <c r="O380" s="352"/>
      <c r="P380" s="352"/>
      <c r="Q380" s="352"/>
      <c r="R380" s="352"/>
      <c r="S380" s="352"/>
      <c r="T380" s="352"/>
      <c r="U380" s="352"/>
      <c r="V380" s="352"/>
      <c r="W380" s="352"/>
      <c r="X380" s="352"/>
      <c r="Y380" s="352"/>
      <c r="Z380" s="352"/>
      <c r="AA380" s="352"/>
      <c r="AB380" s="352"/>
      <c r="AC380" s="352"/>
      <c r="AD380" s="83"/>
    </row>
    <row r="381" spans="1:30" s="206" customFormat="1" ht="18" customHeight="1">
      <c r="A381" s="121"/>
      <c r="B381" s="107"/>
      <c r="C381" s="108"/>
      <c r="D381" s="42"/>
      <c r="E381" s="43" t="s">
        <v>161</v>
      </c>
      <c r="F381" s="44" t="s">
        <v>455</v>
      </c>
      <c r="G381" s="141">
        <v>2</v>
      </c>
      <c r="H381" s="142">
        <v>30</v>
      </c>
      <c r="I381" s="142">
        <v>60</v>
      </c>
      <c r="J381" s="106">
        <v>45</v>
      </c>
      <c r="K381" s="87">
        <v>1.2</v>
      </c>
      <c r="L381" s="87">
        <v>1.2</v>
      </c>
      <c r="M381" s="46">
        <v>90</v>
      </c>
      <c r="N381" s="352"/>
      <c r="O381" s="352"/>
      <c r="P381" s="352"/>
      <c r="Q381" s="352"/>
      <c r="R381" s="352"/>
      <c r="S381" s="352"/>
      <c r="T381" s="352"/>
      <c r="U381" s="352"/>
      <c r="V381" s="352"/>
      <c r="W381" s="352"/>
      <c r="X381" s="352"/>
      <c r="Y381" s="352"/>
      <c r="Z381" s="352"/>
      <c r="AA381" s="352"/>
      <c r="AB381" s="352"/>
      <c r="AC381" s="352"/>
      <c r="AD381" s="83"/>
    </row>
    <row r="382" spans="1:30" ht="18.75" customHeight="1">
      <c r="A382" s="121"/>
      <c r="B382" s="107"/>
      <c r="C382" s="108"/>
      <c r="D382" s="42"/>
      <c r="E382" s="43" t="s">
        <v>161</v>
      </c>
      <c r="F382" s="44" t="s">
        <v>455</v>
      </c>
      <c r="G382" s="141">
        <v>2</v>
      </c>
      <c r="H382" s="142">
        <v>30</v>
      </c>
      <c r="I382" s="142">
        <v>60</v>
      </c>
      <c r="J382" s="106">
        <v>45</v>
      </c>
      <c r="K382" s="87">
        <f t="shared" si="20"/>
        <v>1.2</v>
      </c>
      <c r="L382" s="87">
        <f t="shared" si="21"/>
        <v>1.2</v>
      </c>
      <c r="M382" s="46">
        <f t="shared" si="22"/>
        <v>90</v>
      </c>
      <c r="N382" s="352"/>
      <c r="O382" s="352"/>
      <c r="P382" s="352"/>
      <c r="Q382" s="352"/>
      <c r="R382" s="352"/>
      <c r="S382" s="352"/>
      <c r="T382" s="352"/>
      <c r="U382" s="352"/>
      <c r="V382" s="352"/>
      <c r="W382" s="352"/>
      <c r="X382" s="352"/>
      <c r="Y382" s="352"/>
      <c r="Z382" s="352"/>
      <c r="AA382" s="352"/>
      <c r="AB382" s="352"/>
      <c r="AC382" s="352"/>
      <c r="AD382" s="83"/>
    </row>
    <row r="383" spans="1:30" ht="18" customHeight="1">
      <c r="A383" s="104">
        <v>20</v>
      </c>
      <c r="B383" s="60" t="s">
        <v>114</v>
      </c>
      <c r="C383" s="61" t="s">
        <v>115</v>
      </c>
      <c r="D383" s="42">
        <v>21100010701</v>
      </c>
      <c r="E383" s="43" t="s">
        <v>259</v>
      </c>
      <c r="F383" s="44" t="s">
        <v>216</v>
      </c>
      <c r="G383" s="159">
        <v>1</v>
      </c>
      <c r="H383" s="144">
        <v>30</v>
      </c>
      <c r="I383" s="157">
        <v>30</v>
      </c>
      <c r="J383" s="106">
        <v>22</v>
      </c>
      <c r="K383" s="87">
        <f t="shared" si="20"/>
        <v>1</v>
      </c>
      <c r="L383" s="87">
        <f t="shared" si="21"/>
        <v>1</v>
      </c>
      <c r="M383" s="46">
        <f t="shared" si="22"/>
        <v>52.5</v>
      </c>
      <c r="N383" s="346">
        <v>67.5</v>
      </c>
      <c r="O383" s="348">
        <v>0</v>
      </c>
      <c r="P383" s="350">
        <f>SUM(M383:M404)+N383+O383</f>
        <v>1110.1999999999998</v>
      </c>
      <c r="Q383" s="348">
        <v>0</v>
      </c>
      <c r="R383" s="350">
        <v>45</v>
      </c>
      <c r="S383" s="344">
        <v>450</v>
      </c>
      <c r="T383" s="348">
        <f>450</f>
        <v>450</v>
      </c>
      <c r="U383" s="344">
        <v>112</v>
      </c>
      <c r="V383" s="377">
        <f>112</f>
        <v>112</v>
      </c>
      <c r="W383" s="344">
        <v>56</v>
      </c>
      <c r="X383" s="348">
        <f>56</f>
        <v>56</v>
      </c>
      <c r="Y383" s="350">
        <f>ROUND((P383-T383),1)</f>
        <v>660.2</v>
      </c>
      <c r="Z383" s="389">
        <f>IF(OR(SUM(V383:V404)="",SUM(Q383:Q404)=""),0,IF(OR(SUM(U383:U404)=320,SUM(V383:V404)&gt;0),ROUND((SUM(Q383:Q404)-SUM(V383:V404)),1),0))</f>
        <v>-112</v>
      </c>
      <c r="AA383" s="389">
        <f>IF(OR(SUM(X383:X404)="",SUM(R383:R404)=""),0,IF(OR(SUM(W383:W404)=160,SUM(X383:X404)&gt;0),ROUND((SUM(R383:R404)-SUM(X383:X404)),1),0))</f>
        <v>-11</v>
      </c>
      <c r="AB383" s="390"/>
      <c r="AC383" s="395">
        <f>SUM(Y383:AA404)</f>
        <v>537.20000000000005</v>
      </c>
      <c r="AD383" s="83"/>
    </row>
    <row r="384" spans="1:30" ht="18" customHeight="1">
      <c r="A384" s="90"/>
      <c r="B384" s="107"/>
      <c r="C384" s="108"/>
      <c r="D384" s="42">
        <v>20200010702</v>
      </c>
      <c r="E384" s="43" t="s">
        <v>259</v>
      </c>
      <c r="F384" s="44" t="s">
        <v>237</v>
      </c>
      <c r="G384" s="159">
        <v>1</v>
      </c>
      <c r="H384" s="144">
        <v>30</v>
      </c>
      <c r="I384" s="157">
        <v>30</v>
      </c>
      <c r="J384" s="106">
        <v>38</v>
      </c>
      <c r="K384" s="87">
        <f t="shared" si="20"/>
        <v>1.2</v>
      </c>
      <c r="L384" s="87">
        <f t="shared" si="21"/>
        <v>1.2</v>
      </c>
      <c r="M384" s="46">
        <f t="shared" si="22"/>
        <v>63</v>
      </c>
      <c r="N384" s="342"/>
      <c r="O384" s="342"/>
      <c r="P384" s="342"/>
      <c r="Q384" s="342"/>
      <c r="R384" s="342"/>
      <c r="S384" s="342"/>
      <c r="T384" s="342"/>
      <c r="U384" s="342"/>
      <c r="V384" s="342"/>
      <c r="W384" s="342"/>
      <c r="X384" s="342"/>
      <c r="Y384" s="342"/>
      <c r="Z384" s="342"/>
      <c r="AA384" s="342"/>
      <c r="AB384" s="342"/>
      <c r="AC384" s="342"/>
      <c r="AD384" s="83"/>
    </row>
    <row r="385" spans="1:30" ht="18" customHeight="1">
      <c r="A385" s="90"/>
      <c r="B385" s="107"/>
      <c r="C385" s="108"/>
      <c r="D385" s="42">
        <v>21100010702</v>
      </c>
      <c r="E385" s="43" t="s">
        <v>259</v>
      </c>
      <c r="F385" s="44" t="s">
        <v>260</v>
      </c>
      <c r="G385" s="159">
        <v>1</v>
      </c>
      <c r="H385" s="144">
        <v>30</v>
      </c>
      <c r="I385" s="157">
        <v>30</v>
      </c>
      <c r="J385" s="106">
        <v>53</v>
      </c>
      <c r="K385" s="87">
        <f t="shared" si="20"/>
        <v>1.2</v>
      </c>
      <c r="L385" s="87">
        <f t="shared" si="21"/>
        <v>1.2</v>
      </c>
      <c r="M385" s="46">
        <f t="shared" si="22"/>
        <v>63</v>
      </c>
      <c r="N385" s="342"/>
      <c r="O385" s="342"/>
      <c r="P385" s="342"/>
      <c r="Q385" s="342"/>
      <c r="R385" s="342"/>
      <c r="S385" s="342"/>
      <c r="T385" s="342"/>
      <c r="U385" s="342"/>
      <c r="V385" s="342"/>
      <c r="W385" s="342"/>
      <c r="X385" s="342"/>
      <c r="Y385" s="342"/>
      <c r="Z385" s="342"/>
      <c r="AA385" s="342"/>
      <c r="AB385" s="342"/>
      <c r="AC385" s="342"/>
      <c r="AD385" s="83"/>
    </row>
    <row r="386" spans="1:30" ht="18" customHeight="1">
      <c r="A386" s="90"/>
      <c r="B386" s="107"/>
      <c r="C386" s="108"/>
      <c r="D386" s="42">
        <v>50600115601</v>
      </c>
      <c r="E386" s="43" t="s">
        <v>261</v>
      </c>
      <c r="F386" s="44" t="s">
        <v>262</v>
      </c>
      <c r="G386" s="159">
        <v>1</v>
      </c>
      <c r="H386" s="144">
        <v>18</v>
      </c>
      <c r="I386" s="157"/>
      <c r="J386" s="106">
        <v>63</v>
      </c>
      <c r="K386" s="87">
        <f t="shared" si="20"/>
        <v>1.3</v>
      </c>
      <c r="L386" s="87">
        <f t="shared" si="21"/>
        <v>0</v>
      </c>
      <c r="M386" s="46">
        <f t="shared" si="22"/>
        <v>23.4</v>
      </c>
      <c r="N386" s="342"/>
      <c r="O386" s="342"/>
      <c r="P386" s="342"/>
      <c r="Q386" s="342"/>
      <c r="R386" s="342"/>
      <c r="S386" s="342"/>
      <c r="T386" s="342"/>
      <c r="U386" s="342"/>
      <c r="V386" s="342"/>
      <c r="W386" s="342"/>
      <c r="X386" s="342"/>
      <c r="Y386" s="342"/>
      <c r="Z386" s="342"/>
      <c r="AA386" s="342"/>
      <c r="AB386" s="342"/>
      <c r="AC386" s="342"/>
      <c r="AD386" s="83"/>
    </row>
    <row r="387" spans="1:30" ht="18" customHeight="1">
      <c r="A387" s="90"/>
      <c r="B387" s="107"/>
      <c r="C387" s="108"/>
      <c r="D387" s="42">
        <v>50600115601</v>
      </c>
      <c r="E387" s="43" t="s">
        <v>263</v>
      </c>
      <c r="F387" s="44" t="s">
        <v>264</v>
      </c>
      <c r="G387" s="159">
        <v>1</v>
      </c>
      <c r="H387" s="144"/>
      <c r="I387" s="157">
        <v>57</v>
      </c>
      <c r="J387" s="106">
        <v>27</v>
      </c>
      <c r="K387" s="87">
        <f t="shared" si="20"/>
        <v>0</v>
      </c>
      <c r="L387" s="87">
        <f t="shared" si="21"/>
        <v>1</v>
      </c>
      <c r="M387" s="46">
        <f t="shared" si="22"/>
        <v>42.8</v>
      </c>
      <c r="N387" s="342"/>
      <c r="O387" s="342"/>
      <c r="P387" s="342"/>
      <c r="Q387" s="342"/>
      <c r="R387" s="342"/>
      <c r="S387" s="342"/>
      <c r="T387" s="342"/>
      <c r="U387" s="342"/>
      <c r="V387" s="342"/>
      <c r="W387" s="342"/>
      <c r="X387" s="342"/>
      <c r="Y387" s="342"/>
      <c r="Z387" s="342"/>
      <c r="AA387" s="342"/>
      <c r="AB387" s="342"/>
      <c r="AC387" s="342"/>
      <c r="AD387" s="83"/>
    </row>
    <row r="388" spans="1:30" ht="18" customHeight="1">
      <c r="A388" s="90"/>
      <c r="B388" s="109"/>
      <c r="C388" s="108"/>
      <c r="D388" s="42">
        <v>50600115601</v>
      </c>
      <c r="E388" s="43" t="s">
        <v>263</v>
      </c>
      <c r="F388" s="44" t="s">
        <v>265</v>
      </c>
      <c r="G388" s="159">
        <v>1</v>
      </c>
      <c r="H388" s="144"/>
      <c r="I388" s="157">
        <v>57</v>
      </c>
      <c r="J388" s="106">
        <v>36</v>
      </c>
      <c r="K388" s="87">
        <f t="shared" si="20"/>
        <v>0</v>
      </c>
      <c r="L388" s="87">
        <f t="shared" si="21"/>
        <v>1.2</v>
      </c>
      <c r="M388" s="46">
        <f t="shared" si="22"/>
        <v>51.3</v>
      </c>
      <c r="N388" s="342"/>
      <c r="O388" s="342"/>
      <c r="P388" s="342"/>
      <c r="Q388" s="342"/>
      <c r="R388" s="342"/>
      <c r="S388" s="342"/>
      <c r="T388" s="342"/>
      <c r="U388" s="342"/>
      <c r="V388" s="342"/>
      <c r="W388" s="342"/>
      <c r="X388" s="342"/>
      <c r="Y388" s="342"/>
      <c r="Z388" s="342"/>
      <c r="AA388" s="342"/>
      <c r="AB388" s="342"/>
      <c r="AC388" s="342"/>
      <c r="AD388" s="83"/>
    </row>
    <row r="389" spans="1:30" ht="18" customHeight="1">
      <c r="A389" s="90"/>
      <c r="B389" s="107"/>
      <c r="C389" s="108"/>
      <c r="D389" s="42">
        <v>71400119917</v>
      </c>
      <c r="E389" s="43" t="s">
        <v>161</v>
      </c>
      <c r="F389" s="44" t="s">
        <v>266</v>
      </c>
      <c r="G389" s="159">
        <v>1</v>
      </c>
      <c r="H389" s="144">
        <v>30</v>
      </c>
      <c r="I389" s="157">
        <v>60</v>
      </c>
      <c r="J389" s="106">
        <v>47</v>
      </c>
      <c r="K389" s="87">
        <f t="shared" si="20"/>
        <v>1.2</v>
      </c>
      <c r="L389" s="87">
        <f t="shared" si="21"/>
        <v>1.2</v>
      </c>
      <c r="M389" s="46">
        <f t="shared" si="22"/>
        <v>90</v>
      </c>
      <c r="N389" s="342"/>
      <c r="O389" s="342"/>
      <c r="P389" s="342"/>
      <c r="Q389" s="342"/>
      <c r="R389" s="342"/>
      <c r="S389" s="342"/>
      <c r="T389" s="342"/>
      <c r="U389" s="342"/>
      <c r="V389" s="342"/>
      <c r="W389" s="342"/>
      <c r="X389" s="342"/>
      <c r="Y389" s="342"/>
      <c r="Z389" s="342"/>
      <c r="AA389" s="342"/>
      <c r="AB389" s="342"/>
      <c r="AC389" s="342"/>
      <c r="AD389" s="83"/>
    </row>
    <row r="390" spans="1:30" ht="18" customHeight="1">
      <c r="A390" s="121"/>
      <c r="B390" s="107"/>
      <c r="C390" s="108"/>
      <c r="D390" s="42">
        <v>20400156801</v>
      </c>
      <c r="E390" s="43" t="s">
        <v>267</v>
      </c>
      <c r="F390" s="44" t="s">
        <v>248</v>
      </c>
      <c r="G390" s="159">
        <v>1</v>
      </c>
      <c r="H390" s="144">
        <v>15</v>
      </c>
      <c r="I390" s="157">
        <v>60</v>
      </c>
      <c r="J390" s="106">
        <v>13</v>
      </c>
      <c r="K390" s="87">
        <f t="shared" si="20"/>
        <v>1</v>
      </c>
      <c r="L390" s="87">
        <f t="shared" si="21"/>
        <v>1</v>
      </c>
      <c r="M390" s="46">
        <f t="shared" si="22"/>
        <v>60</v>
      </c>
      <c r="N390" s="352"/>
      <c r="O390" s="352"/>
      <c r="P390" s="352"/>
      <c r="Q390" s="352"/>
      <c r="R390" s="352"/>
      <c r="S390" s="352"/>
      <c r="T390" s="352"/>
      <c r="U390" s="352"/>
      <c r="V390" s="352"/>
      <c r="W390" s="352"/>
      <c r="X390" s="352"/>
      <c r="Y390" s="352"/>
      <c r="Z390" s="352"/>
      <c r="AA390" s="352"/>
      <c r="AB390" s="352"/>
      <c r="AC390" s="352"/>
      <c r="AD390" s="83"/>
    </row>
    <row r="391" spans="1:30" ht="18" customHeight="1">
      <c r="A391" s="121"/>
      <c r="B391" s="107"/>
      <c r="C391" s="108"/>
      <c r="D391" s="42">
        <v>21100150901</v>
      </c>
      <c r="E391" s="207" t="s">
        <v>190</v>
      </c>
      <c r="F391" s="208" t="s">
        <v>216</v>
      </c>
      <c r="G391" s="218">
        <v>1</v>
      </c>
      <c r="H391" s="216"/>
      <c r="I391" s="217">
        <v>45</v>
      </c>
      <c r="J391" s="212">
        <v>22</v>
      </c>
      <c r="K391" s="87">
        <f t="shared" ref="K391:K454" si="23">IF(OR(LEFT(E391,2)="ĐA",LEFT(E391,2)="DA",LEFT(E391,5)="Đồ án",LEFT(E391,5)="Đồán ",LEFT(E391,9)="Sinh hoạt",LEFT(E391,9)="sinh hoạt",LEFT(E391,6)="Cố vấn",LEFT(E391,6)="cố vấn",LEFT(E391,4)="cvht",LEFT(E391,4)="CVHT",LEFT(E391,4)="shcn",LEFT(E391,4)="SHCN"),0,(IF(AND(H391&gt;0,J391&gt;0),IF(J391&gt;60,1.3,IF(J391&gt;35,1.2,1)),0)))</f>
        <v>0</v>
      </c>
      <c r="L391" s="87">
        <f t="shared" ref="L391:L454" si="24">IF(OR(LEFT(E391,2)="ĐA",LEFT(E391,2)="DA",LEFT(E391,5)="Đồ án",LEFT(E391,5)="Đồán "),0,IF(AND(J391&gt;0,I391&gt;0),IF(AND(OR(LEFT(E391,4)="GDQP",LEFT(E391,4)="gdqp",LEFT(E391,19)="Giáo dục quốc phòng"),J391&gt;50),1.3,IF(J391&gt;35,1.2,IF(J391&gt;29,1.1,1))),0))</f>
        <v>0</v>
      </c>
      <c r="M391" s="46">
        <f t="shared" ref="M391:M454" si="25">ROUND(IF(OR(LEFT(E391,2)="ĐA",LEFT(E391,2)="DA",LEFT(E391,5)="Đồ án",LEFT(E391,5)="Đồán "),J391*0.5,(IF(H391&gt;0,H391*K391,"0")+IF(I391&gt;0,(I391*0.75)*L391,"0"))),1)</f>
        <v>11</v>
      </c>
      <c r="N391" s="352"/>
      <c r="O391" s="352"/>
      <c r="P391" s="352"/>
      <c r="Q391" s="352"/>
      <c r="R391" s="352"/>
      <c r="S391" s="352"/>
      <c r="T391" s="352"/>
      <c r="U391" s="352"/>
      <c r="V391" s="352"/>
      <c r="W391" s="352"/>
      <c r="X391" s="352"/>
      <c r="Y391" s="352"/>
      <c r="Z391" s="352"/>
      <c r="AA391" s="352"/>
      <c r="AB391" s="352"/>
      <c r="AC391" s="352"/>
      <c r="AD391" s="83"/>
    </row>
    <row r="392" spans="1:30" ht="18" customHeight="1">
      <c r="A392" s="121"/>
      <c r="B392" s="107"/>
      <c r="C392" s="108"/>
      <c r="D392" s="42"/>
      <c r="E392" s="43" t="s">
        <v>218</v>
      </c>
      <c r="F392" s="184" t="s">
        <v>300</v>
      </c>
      <c r="G392" s="159"/>
      <c r="H392" s="144"/>
      <c r="I392" s="157"/>
      <c r="J392" s="106"/>
      <c r="K392" s="87">
        <f t="shared" si="23"/>
        <v>0</v>
      </c>
      <c r="L392" s="87">
        <f t="shared" si="24"/>
        <v>0</v>
      </c>
      <c r="M392" s="46">
        <f t="shared" si="25"/>
        <v>0</v>
      </c>
      <c r="N392" s="352"/>
      <c r="O392" s="352"/>
      <c r="P392" s="352"/>
      <c r="Q392" s="352"/>
      <c r="R392" s="352"/>
      <c r="S392" s="352"/>
      <c r="T392" s="352"/>
      <c r="U392" s="352"/>
      <c r="V392" s="352"/>
      <c r="W392" s="352"/>
      <c r="X392" s="352"/>
      <c r="Y392" s="352"/>
      <c r="Z392" s="352"/>
      <c r="AA392" s="352"/>
      <c r="AB392" s="352"/>
      <c r="AC392" s="352"/>
      <c r="AD392" s="83"/>
    </row>
    <row r="393" spans="1:30" ht="18" customHeight="1">
      <c r="A393" s="121"/>
      <c r="B393" s="107"/>
      <c r="C393" s="108"/>
      <c r="D393" s="42"/>
      <c r="E393" s="43" t="s">
        <v>415</v>
      </c>
      <c r="F393" s="44" t="s">
        <v>416</v>
      </c>
      <c r="G393" s="159">
        <v>2</v>
      </c>
      <c r="H393" s="144">
        <v>30</v>
      </c>
      <c r="I393" s="157">
        <v>30</v>
      </c>
      <c r="J393" s="106">
        <v>40</v>
      </c>
      <c r="K393" s="87">
        <f t="shared" si="23"/>
        <v>1.2</v>
      </c>
      <c r="L393" s="87">
        <f t="shared" si="24"/>
        <v>1.2</v>
      </c>
      <c r="M393" s="46">
        <f t="shared" si="25"/>
        <v>63</v>
      </c>
      <c r="N393" s="352"/>
      <c r="O393" s="352"/>
      <c r="P393" s="352"/>
      <c r="Q393" s="352"/>
      <c r="R393" s="352"/>
      <c r="S393" s="352"/>
      <c r="T393" s="352"/>
      <c r="U393" s="352"/>
      <c r="V393" s="352"/>
      <c r="W393" s="352"/>
      <c r="X393" s="352"/>
      <c r="Y393" s="352"/>
      <c r="Z393" s="352"/>
      <c r="AA393" s="352"/>
      <c r="AB393" s="352"/>
      <c r="AC393" s="352"/>
      <c r="AD393" s="83"/>
    </row>
    <row r="394" spans="1:30" ht="18" customHeight="1">
      <c r="A394" s="90"/>
      <c r="B394" s="107"/>
      <c r="C394" s="108"/>
      <c r="D394" s="42"/>
      <c r="E394" s="43" t="s">
        <v>415</v>
      </c>
      <c r="F394" s="44" t="s">
        <v>300</v>
      </c>
      <c r="G394" s="159">
        <v>2</v>
      </c>
      <c r="H394" s="144">
        <v>30</v>
      </c>
      <c r="I394" s="157">
        <v>30</v>
      </c>
      <c r="J394" s="106">
        <v>40</v>
      </c>
      <c r="K394" s="87">
        <f t="shared" si="23"/>
        <v>1.2</v>
      </c>
      <c r="L394" s="87">
        <f t="shared" si="24"/>
        <v>1.2</v>
      </c>
      <c r="M394" s="46">
        <f t="shared" si="25"/>
        <v>63</v>
      </c>
      <c r="N394" s="342"/>
      <c r="O394" s="342"/>
      <c r="P394" s="342"/>
      <c r="Q394" s="342"/>
      <c r="R394" s="342"/>
      <c r="S394" s="342"/>
      <c r="T394" s="342"/>
      <c r="U394" s="342"/>
      <c r="V394" s="342"/>
      <c r="W394" s="342"/>
      <c r="X394" s="342"/>
      <c r="Y394" s="342"/>
      <c r="Z394" s="342"/>
      <c r="AA394" s="342"/>
      <c r="AB394" s="342"/>
      <c r="AC394" s="342"/>
      <c r="AD394" s="83"/>
    </row>
    <row r="395" spans="1:30" ht="18" customHeight="1">
      <c r="A395" s="90"/>
      <c r="B395" s="107"/>
      <c r="C395" s="108"/>
      <c r="D395" s="42"/>
      <c r="E395" s="43" t="s">
        <v>417</v>
      </c>
      <c r="F395" s="44" t="s">
        <v>416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3"/>
        <v>1.2</v>
      </c>
      <c r="L395" s="87">
        <f t="shared" si="24"/>
        <v>1.2</v>
      </c>
      <c r="M395" s="46">
        <f t="shared" si="25"/>
        <v>63</v>
      </c>
      <c r="N395" s="342"/>
      <c r="O395" s="342"/>
      <c r="P395" s="342"/>
      <c r="Q395" s="342"/>
      <c r="R395" s="342"/>
      <c r="S395" s="342"/>
      <c r="T395" s="342"/>
      <c r="U395" s="342"/>
      <c r="V395" s="342"/>
      <c r="W395" s="342"/>
      <c r="X395" s="342"/>
      <c r="Y395" s="342"/>
      <c r="Z395" s="342"/>
      <c r="AA395" s="342"/>
      <c r="AB395" s="342"/>
      <c r="AC395" s="342"/>
      <c r="AD395" s="83"/>
    </row>
    <row r="396" spans="1:30" ht="18" customHeight="1">
      <c r="A396" s="90"/>
      <c r="B396" s="107"/>
      <c r="C396" s="108"/>
      <c r="D396" s="42"/>
      <c r="E396" s="43" t="s">
        <v>417</v>
      </c>
      <c r="F396" s="44" t="s">
        <v>300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3"/>
        <v>1.2</v>
      </c>
      <c r="L396" s="87">
        <f t="shared" si="24"/>
        <v>1.2</v>
      </c>
      <c r="M396" s="46">
        <f t="shared" si="25"/>
        <v>63</v>
      </c>
      <c r="N396" s="342"/>
      <c r="O396" s="342"/>
      <c r="P396" s="342"/>
      <c r="Q396" s="342"/>
      <c r="R396" s="342"/>
      <c r="S396" s="342"/>
      <c r="T396" s="342"/>
      <c r="U396" s="342"/>
      <c r="V396" s="342"/>
      <c r="W396" s="342"/>
      <c r="X396" s="342"/>
      <c r="Y396" s="342"/>
      <c r="Z396" s="342"/>
      <c r="AA396" s="342"/>
      <c r="AB396" s="342"/>
      <c r="AC396" s="342"/>
      <c r="AD396" s="83"/>
    </row>
    <row r="397" spans="1:30" ht="18" customHeight="1">
      <c r="A397" s="90"/>
      <c r="B397" s="63"/>
      <c r="C397" s="108"/>
      <c r="D397" s="42"/>
      <c r="E397" s="43" t="s">
        <v>418</v>
      </c>
      <c r="F397" s="44" t="s">
        <v>159</v>
      </c>
      <c r="G397" s="159">
        <v>2</v>
      </c>
      <c r="H397" s="144">
        <v>15</v>
      </c>
      <c r="I397" s="157">
        <v>30</v>
      </c>
      <c r="J397" s="106">
        <v>40</v>
      </c>
      <c r="K397" s="87">
        <f t="shared" si="23"/>
        <v>1.2</v>
      </c>
      <c r="L397" s="87">
        <f t="shared" si="24"/>
        <v>1.2</v>
      </c>
      <c r="M397" s="46">
        <f t="shared" si="25"/>
        <v>45</v>
      </c>
      <c r="N397" s="342"/>
      <c r="O397" s="342"/>
      <c r="P397" s="342"/>
      <c r="Q397" s="342"/>
      <c r="R397" s="342"/>
      <c r="S397" s="342"/>
      <c r="T397" s="342"/>
      <c r="U397" s="342"/>
      <c r="V397" s="342"/>
      <c r="W397" s="342"/>
      <c r="X397" s="342"/>
      <c r="Y397" s="342"/>
      <c r="Z397" s="342"/>
      <c r="AA397" s="342"/>
      <c r="AB397" s="342"/>
      <c r="AC397" s="342"/>
      <c r="AD397" s="83"/>
    </row>
    <row r="398" spans="1:30" ht="18" customHeight="1">
      <c r="A398" s="90"/>
      <c r="B398" s="63"/>
      <c r="C398" s="108"/>
      <c r="D398" s="42"/>
      <c r="E398" s="43" t="s">
        <v>420</v>
      </c>
      <c r="F398" s="44" t="s">
        <v>159</v>
      </c>
      <c r="G398" s="159">
        <v>2</v>
      </c>
      <c r="H398" s="144"/>
      <c r="I398" s="157">
        <v>15</v>
      </c>
      <c r="J398" s="106">
        <v>40</v>
      </c>
      <c r="K398" s="87">
        <f t="shared" si="23"/>
        <v>0</v>
      </c>
      <c r="L398" s="87">
        <f t="shared" si="24"/>
        <v>1.2</v>
      </c>
      <c r="M398" s="46">
        <f t="shared" si="25"/>
        <v>13.5</v>
      </c>
      <c r="N398" s="342"/>
      <c r="O398" s="342"/>
      <c r="P398" s="342"/>
      <c r="Q398" s="342"/>
      <c r="R398" s="342"/>
      <c r="S398" s="342"/>
      <c r="T398" s="342"/>
      <c r="U398" s="342"/>
      <c r="V398" s="342"/>
      <c r="W398" s="342"/>
      <c r="X398" s="342"/>
      <c r="Y398" s="342"/>
      <c r="Z398" s="342"/>
      <c r="AA398" s="342"/>
      <c r="AB398" s="342"/>
      <c r="AC398" s="342"/>
      <c r="AD398" s="83"/>
    </row>
    <row r="399" spans="1:30" ht="18" customHeight="1">
      <c r="A399" s="90"/>
      <c r="B399" s="63"/>
      <c r="C399" s="108"/>
      <c r="D399" s="42"/>
      <c r="E399" s="43" t="s">
        <v>421</v>
      </c>
      <c r="F399" s="44" t="s">
        <v>262</v>
      </c>
      <c r="G399" s="159">
        <v>2</v>
      </c>
      <c r="H399" s="144">
        <v>33</v>
      </c>
      <c r="I399" s="157"/>
      <c r="J399" s="106">
        <v>60</v>
      </c>
      <c r="K399" s="87">
        <f t="shared" si="23"/>
        <v>1.2</v>
      </c>
      <c r="L399" s="87">
        <f t="shared" si="24"/>
        <v>0</v>
      </c>
      <c r="M399" s="46">
        <f t="shared" si="25"/>
        <v>39.6</v>
      </c>
      <c r="N399" s="342"/>
      <c r="O399" s="342"/>
      <c r="P399" s="342"/>
      <c r="Q399" s="342"/>
      <c r="R399" s="342"/>
      <c r="S399" s="342"/>
      <c r="T399" s="342"/>
      <c r="U399" s="342"/>
      <c r="V399" s="342"/>
      <c r="W399" s="342"/>
      <c r="X399" s="342"/>
      <c r="Y399" s="342"/>
      <c r="Z399" s="342"/>
      <c r="AA399" s="342"/>
      <c r="AB399" s="342"/>
      <c r="AC399" s="342"/>
      <c r="AD399" s="83"/>
    </row>
    <row r="400" spans="1:30" s="225" customFormat="1" ht="18" customHeight="1">
      <c r="A400" s="121"/>
      <c r="B400" s="63"/>
      <c r="C400" s="108"/>
      <c r="D400" s="42"/>
      <c r="E400" s="43" t="s">
        <v>502</v>
      </c>
      <c r="F400" s="44" t="s">
        <v>412</v>
      </c>
      <c r="G400" s="159">
        <v>2</v>
      </c>
      <c r="H400" s="144"/>
      <c r="I400" s="157">
        <v>27</v>
      </c>
      <c r="J400" s="106">
        <v>30</v>
      </c>
      <c r="K400" s="87">
        <f t="shared" si="23"/>
        <v>0</v>
      </c>
      <c r="L400" s="87">
        <f t="shared" si="24"/>
        <v>1.1000000000000001</v>
      </c>
      <c r="M400" s="46">
        <f t="shared" si="25"/>
        <v>22.3</v>
      </c>
      <c r="N400" s="352"/>
      <c r="O400" s="352"/>
      <c r="P400" s="352"/>
      <c r="Q400" s="352"/>
      <c r="R400" s="352"/>
      <c r="S400" s="352"/>
      <c r="T400" s="352"/>
      <c r="U400" s="352"/>
      <c r="V400" s="352"/>
      <c r="W400" s="352"/>
      <c r="X400" s="352"/>
      <c r="Y400" s="352"/>
      <c r="Z400" s="352"/>
      <c r="AA400" s="352"/>
      <c r="AB400" s="352"/>
      <c r="AC400" s="352"/>
      <c r="AD400" s="83"/>
    </row>
    <row r="401" spans="1:30" ht="18" customHeight="1">
      <c r="A401" s="90"/>
      <c r="B401" s="63"/>
      <c r="C401" s="108"/>
      <c r="D401" s="42"/>
      <c r="E401" s="43" t="s">
        <v>503</v>
      </c>
      <c r="F401" s="44" t="s">
        <v>412</v>
      </c>
      <c r="G401" s="159">
        <v>2</v>
      </c>
      <c r="H401" s="144"/>
      <c r="I401" s="157">
        <v>27</v>
      </c>
      <c r="J401" s="106">
        <v>30</v>
      </c>
      <c r="K401" s="87">
        <f t="shared" si="23"/>
        <v>0</v>
      </c>
      <c r="L401" s="87">
        <f t="shared" si="24"/>
        <v>1.1000000000000001</v>
      </c>
      <c r="M401" s="46">
        <f t="shared" si="25"/>
        <v>22.3</v>
      </c>
      <c r="N401" s="342"/>
      <c r="O401" s="342"/>
      <c r="P401" s="342"/>
      <c r="Q401" s="342"/>
      <c r="R401" s="342"/>
      <c r="S401" s="342"/>
      <c r="T401" s="342"/>
      <c r="U401" s="342"/>
      <c r="V401" s="342"/>
      <c r="W401" s="342"/>
      <c r="X401" s="342"/>
      <c r="Y401" s="342"/>
      <c r="Z401" s="342"/>
      <c r="AA401" s="342"/>
      <c r="AB401" s="342"/>
      <c r="AC401" s="342"/>
      <c r="AD401" s="83"/>
    </row>
    <row r="402" spans="1:30" s="206" customFormat="1" ht="18" customHeight="1">
      <c r="A402" s="121"/>
      <c r="B402" s="63"/>
      <c r="C402" s="108"/>
      <c r="D402" s="42"/>
      <c r="E402" s="43" t="s">
        <v>161</v>
      </c>
      <c r="F402" s="44" t="s">
        <v>522</v>
      </c>
      <c r="G402" s="159">
        <v>2</v>
      </c>
      <c r="H402" s="144">
        <v>30</v>
      </c>
      <c r="I402" s="157">
        <v>60</v>
      </c>
      <c r="J402" s="106">
        <v>40</v>
      </c>
      <c r="K402" s="87">
        <f t="shared" si="23"/>
        <v>1.2</v>
      </c>
      <c r="L402" s="87">
        <f t="shared" si="24"/>
        <v>1.2</v>
      </c>
      <c r="M402" s="46">
        <f t="shared" si="25"/>
        <v>90</v>
      </c>
      <c r="N402" s="352"/>
      <c r="O402" s="352"/>
      <c r="P402" s="352"/>
      <c r="Q402" s="352"/>
      <c r="R402" s="352"/>
      <c r="S402" s="352"/>
      <c r="T402" s="352"/>
      <c r="U402" s="352"/>
      <c r="V402" s="352"/>
      <c r="W402" s="352"/>
      <c r="X402" s="352"/>
      <c r="Y402" s="352"/>
      <c r="Z402" s="352"/>
      <c r="AA402" s="352"/>
      <c r="AB402" s="352"/>
      <c r="AC402" s="352"/>
      <c r="AD402" s="83"/>
    </row>
    <row r="403" spans="1:30" s="225" customFormat="1" ht="18" customHeight="1">
      <c r="A403" s="121"/>
      <c r="B403" s="63"/>
      <c r="C403" s="108"/>
      <c r="D403" s="42"/>
      <c r="E403" s="43" t="s">
        <v>161</v>
      </c>
      <c r="F403" s="44" t="s">
        <v>456</v>
      </c>
      <c r="G403" s="159">
        <v>2</v>
      </c>
      <c r="H403" s="144">
        <v>30</v>
      </c>
      <c r="I403" s="157">
        <v>60</v>
      </c>
      <c r="J403" s="106">
        <v>40</v>
      </c>
      <c r="K403" s="87">
        <f t="shared" si="23"/>
        <v>1.2</v>
      </c>
      <c r="L403" s="87">
        <f t="shared" si="24"/>
        <v>1.2</v>
      </c>
      <c r="M403" s="46">
        <f t="shared" si="25"/>
        <v>90</v>
      </c>
      <c r="N403" s="352"/>
      <c r="O403" s="352"/>
      <c r="P403" s="352"/>
      <c r="Q403" s="352"/>
      <c r="R403" s="352"/>
      <c r="S403" s="352"/>
      <c r="T403" s="352"/>
      <c r="U403" s="352"/>
      <c r="V403" s="352"/>
      <c r="W403" s="352"/>
      <c r="X403" s="352"/>
      <c r="Y403" s="352"/>
      <c r="Z403" s="352"/>
      <c r="AA403" s="352"/>
      <c r="AB403" s="352"/>
      <c r="AC403" s="352"/>
      <c r="AD403" s="83"/>
    </row>
    <row r="404" spans="1:30" ht="18" customHeight="1">
      <c r="A404" s="90"/>
      <c r="B404" s="107"/>
      <c r="C404" s="108"/>
      <c r="D404" s="42"/>
      <c r="E404" s="234" t="s">
        <v>395</v>
      </c>
      <c r="F404" s="235" t="s">
        <v>216</v>
      </c>
      <c r="G404" s="245">
        <v>1</v>
      </c>
      <c r="H404" s="237"/>
      <c r="I404" s="238"/>
      <c r="J404" s="239">
        <v>22</v>
      </c>
      <c r="K404" s="87">
        <f t="shared" si="23"/>
        <v>0</v>
      </c>
      <c r="L404" s="87">
        <f t="shared" si="24"/>
        <v>0</v>
      </c>
      <c r="M404" s="46">
        <f t="shared" si="25"/>
        <v>11</v>
      </c>
      <c r="N404" s="342"/>
      <c r="O404" s="342"/>
      <c r="P404" s="342"/>
      <c r="Q404" s="342"/>
      <c r="R404" s="342"/>
      <c r="S404" s="342"/>
      <c r="T404" s="342"/>
      <c r="U404" s="342"/>
      <c r="V404" s="342"/>
      <c r="W404" s="342"/>
      <c r="X404" s="342"/>
      <c r="Y404" s="342"/>
      <c r="Z404" s="342"/>
      <c r="AA404" s="342"/>
      <c r="AB404" s="342"/>
      <c r="AC404" s="342"/>
      <c r="AD404" s="83"/>
    </row>
    <row r="405" spans="1:30" ht="18" customHeight="1">
      <c r="A405" s="104">
        <v>21</v>
      </c>
      <c r="B405" s="60" t="s">
        <v>82</v>
      </c>
      <c r="C405" s="61" t="s">
        <v>116</v>
      </c>
      <c r="D405" s="42">
        <v>20200010701</v>
      </c>
      <c r="E405" s="43" t="s">
        <v>259</v>
      </c>
      <c r="F405" s="44" t="s">
        <v>202</v>
      </c>
      <c r="G405" s="170">
        <v>1</v>
      </c>
      <c r="H405" s="144">
        <v>30</v>
      </c>
      <c r="I405" s="157">
        <v>30</v>
      </c>
      <c r="J405" s="106">
        <v>37</v>
      </c>
      <c r="K405" s="87">
        <f t="shared" si="23"/>
        <v>1.2</v>
      </c>
      <c r="L405" s="87">
        <f t="shared" si="24"/>
        <v>1.2</v>
      </c>
      <c r="M405" s="46">
        <f t="shared" si="25"/>
        <v>63</v>
      </c>
      <c r="N405" s="346">
        <f>112.5+67.5-4.5</f>
        <v>175.5</v>
      </c>
      <c r="O405" s="348">
        <v>0</v>
      </c>
      <c r="P405" s="350">
        <f>SUM(M405:M429)+N405+O405</f>
        <v>1117.4000000000001</v>
      </c>
      <c r="Q405" s="348">
        <v>42.9</v>
      </c>
      <c r="R405" s="350">
        <v>56</v>
      </c>
      <c r="S405" s="344">
        <v>450</v>
      </c>
      <c r="T405" s="348">
        <v>450</v>
      </c>
      <c r="U405" s="344">
        <v>112</v>
      </c>
      <c r="V405" s="377">
        <v>112</v>
      </c>
      <c r="W405" s="344">
        <v>56</v>
      </c>
      <c r="X405" s="348">
        <v>56</v>
      </c>
      <c r="Y405" s="350">
        <f>ROUND((P405-T405),1)</f>
        <v>667.4</v>
      </c>
      <c r="Z405" s="389">
        <f>IF(OR(SUM(V405:V429)="",SUM(Q405:Q429)=""),0,IF(OR(SUM(U405:U429)=320,SUM(V405:V429)&gt;0),ROUND((SUM(Q405:Q429)-SUM(V405:V429)),1),0))</f>
        <v>-69.099999999999994</v>
      </c>
      <c r="AA405" s="389">
        <f>IF(OR(SUM(X405:X429)="",SUM(R405:R429)=""),0,IF(OR(SUM(W405:W429)=160,SUM(X405:X429)&gt;0),ROUND((SUM(R405:R429)-SUM(X405:X429)),1),0))</f>
        <v>0</v>
      </c>
      <c r="AB405" s="390"/>
      <c r="AC405" s="395">
        <f>SUM(Y405:AA429)</f>
        <v>598.29999999999995</v>
      </c>
      <c r="AD405" s="83"/>
    </row>
    <row r="406" spans="1:30" ht="18" customHeight="1">
      <c r="A406" s="90"/>
      <c r="B406" s="107"/>
      <c r="C406" s="108"/>
      <c r="D406" s="42">
        <v>20400156701</v>
      </c>
      <c r="E406" s="43" t="s">
        <v>307</v>
      </c>
      <c r="F406" s="44" t="s">
        <v>248</v>
      </c>
      <c r="G406" s="170">
        <v>1</v>
      </c>
      <c r="H406" s="144">
        <v>15</v>
      </c>
      <c r="I406" s="157">
        <v>60</v>
      </c>
      <c r="J406" s="106">
        <v>13</v>
      </c>
      <c r="K406" s="87">
        <f t="shared" si="23"/>
        <v>1</v>
      </c>
      <c r="L406" s="87">
        <f t="shared" si="24"/>
        <v>1</v>
      </c>
      <c r="M406" s="46">
        <f t="shared" si="25"/>
        <v>60</v>
      </c>
      <c r="N406" s="342"/>
      <c r="O406" s="342"/>
      <c r="P406" s="342"/>
      <c r="Q406" s="342"/>
      <c r="R406" s="342"/>
      <c r="S406" s="342"/>
      <c r="T406" s="342"/>
      <c r="U406" s="342"/>
      <c r="V406" s="342"/>
      <c r="W406" s="342"/>
      <c r="X406" s="342"/>
      <c r="Y406" s="342"/>
      <c r="Z406" s="342"/>
      <c r="AA406" s="342"/>
      <c r="AB406" s="342"/>
      <c r="AC406" s="342"/>
      <c r="AD406" s="83"/>
    </row>
    <row r="407" spans="1:30" ht="18" customHeight="1">
      <c r="A407" s="90"/>
      <c r="B407" s="107"/>
      <c r="C407" s="108"/>
      <c r="D407" s="42">
        <v>21100110901</v>
      </c>
      <c r="E407" s="43" t="s">
        <v>308</v>
      </c>
      <c r="F407" s="44" t="s">
        <v>260</v>
      </c>
      <c r="G407" s="170">
        <v>1</v>
      </c>
      <c r="H407" s="144">
        <v>30</v>
      </c>
      <c r="I407" s="157">
        <v>30</v>
      </c>
      <c r="J407" s="106">
        <v>53</v>
      </c>
      <c r="K407" s="87">
        <f t="shared" si="23"/>
        <v>1.2</v>
      </c>
      <c r="L407" s="87">
        <f t="shared" si="24"/>
        <v>1.2</v>
      </c>
      <c r="M407" s="46">
        <f t="shared" si="25"/>
        <v>63</v>
      </c>
      <c r="N407" s="342"/>
      <c r="O407" s="342"/>
      <c r="P407" s="342"/>
      <c r="Q407" s="342"/>
      <c r="R407" s="342"/>
      <c r="S407" s="342"/>
      <c r="T407" s="342"/>
      <c r="U407" s="342"/>
      <c r="V407" s="342"/>
      <c r="W407" s="342"/>
      <c r="X407" s="342"/>
      <c r="Y407" s="342"/>
      <c r="Z407" s="342"/>
      <c r="AA407" s="342"/>
      <c r="AB407" s="342"/>
      <c r="AC407" s="342"/>
      <c r="AD407" s="83"/>
    </row>
    <row r="408" spans="1:30" ht="18" customHeight="1">
      <c r="A408" s="90"/>
      <c r="B408" s="107"/>
      <c r="C408" s="108"/>
      <c r="D408" s="42">
        <v>21100148301</v>
      </c>
      <c r="E408" s="219" t="s">
        <v>190</v>
      </c>
      <c r="F408" s="308" t="s">
        <v>260</v>
      </c>
      <c r="G408" s="220">
        <v>1</v>
      </c>
      <c r="H408" s="216"/>
      <c r="I408" s="217"/>
      <c r="J408" s="212">
        <v>53</v>
      </c>
      <c r="K408" s="87">
        <f t="shared" si="23"/>
        <v>0</v>
      </c>
      <c r="L408" s="87">
        <f t="shared" si="24"/>
        <v>0</v>
      </c>
      <c r="M408" s="46">
        <f t="shared" si="25"/>
        <v>26.5</v>
      </c>
      <c r="N408" s="342"/>
      <c r="O408" s="342"/>
      <c r="P408" s="342"/>
      <c r="Q408" s="342"/>
      <c r="R408" s="342"/>
      <c r="S408" s="342"/>
      <c r="T408" s="342"/>
      <c r="U408" s="342"/>
      <c r="V408" s="342"/>
      <c r="W408" s="342"/>
      <c r="X408" s="342"/>
      <c r="Y408" s="342"/>
      <c r="Z408" s="342"/>
      <c r="AA408" s="342"/>
      <c r="AB408" s="342"/>
      <c r="AC408" s="342"/>
      <c r="AD408" s="83"/>
    </row>
    <row r="409" spans="1:30" ht="18" customHeight="1">
      <c r="A409" s="90"/>
      <c r="B409" s="107"/>
      <c r="C409" s="108"/>
      <c r="D409" s="42">
        <v>21100148401</v>
      </c>
      <c r="E409" s="42" t="s">
        <v>309</v>
      </c>
      <c r="F409" s="42" t="s">
        <v>260</v>
      </c>
      <c r="G409" s="170">
        <v>1</v>
      </c>
      <c r="H409" s="144">
        <v>15</v>
      </c>
      <c r="I409" s="157">
        <v>30</v>
      </c>
      <c r="J409" s="106">
        <v>53</v>
      </c>
      <c r="K409" s="87">
        <f t="shared" si="23"/>
        <v>1.2</v>
      </c>
      <c r="L409" s="87">
        <f t="shared" si="24"/>
        <v>1.2</v>
      </c>
      <c r="M409" s="46">
        <f t="shared" si="25"/>
        <v>45</v>
      </c>
      <c r="N409" s="342"/>
      <c r="O409" s="342"/>
      <c r="P409" s="342"/>
      <c r="Q409" s="342"/>
      <c r="R409" s="342"/>
      <c r="S409" s="342"/>
      <c r="T409" s="342"/>
      <c r="U409" s="342"/>
      <c r="V409" s="342"/>
      <c r="W409" s="342"/>
      <c r="X409" s="342"/>
      <c r="Y409" s="342"/>
      <c r="Z409" s="342"/>
      <c r="AA409" s="342"/>
      <c r="AB409" s="342"/>
      <c r="AC409" s="342"/>
      <c r="AD409" s="83"/>
    </row>
    <row r="410" spans="1:30" ht="18" customHeight="1">
      <c r="A410" s="90"/>
      <c r="B410" s="107"/>
      <c r="C410" s="108"/>
      <c r="D410" s="42">
        <v>21100149801</v>
      </c>
      <c r="E410" s="42" t="s">
        <v>310</v>
      </c>
      <c r="F410" s="42" t="s">
        <v>169</v>
      </c>
      <c r="G410" s="170">
        <v>1</v>
      </c>
      <c r="H410" s="202">
        <v>26</v>
      </c>
      <c r="I410" s="203">
        <v>26</v>
      </c>
      <c r="J410" s="106">
        <v>37</v>
      </c>
      <c r="K410" s="87">
        <f t="shared" si="23"/>
        <v>1.2</v>
      </c>
      <c r="L410" s="87">
        <f t="shared" si="24"/>
        <v>1.2</v>
      </c>
      <c r="M410" s="46">
        <f t="shared" si="25"/>
        <v>54.6</v>
      </c>
      <c r="N410" s="342"/>
      <c r="O410" s="342"/>
      <c r="P410" s="342"/>
      <c r="Q410" s="342"/>
      <c r="R410" s="342"/>
      <c r="S410" s="342"/>
      <c r="T410" s="342"/>
      <c r="U410" s="342"/>
      <c r="V410" s="342"/>
      <c r="W410" s="342"/>
      <c r="X410" s="342"/>
      <c r="Y410" s="342"/>
      <c r="Z410" s="342"/>
      <c r="AA410" s="342"/>
      <c r="AB410" s="342"/>
      <c r="AC410" s="342"/>
      <c r="AD410" s="83"/>
    </row>
    <row r="411" spans="1:30" ht="18" customHeight="1">
      <c r="A411" s="90"/>
      <c r="B411" s="107"/>
      <c r="C411" s="108"/>
      <c r="D411" s="42">
        <v>21100149802</v>
      </c>
      <c r="E411" s="42" t="s">
        <v>310</v>
      </c>
      <c r="F411" s="42" t="s">
        <v>170</v>
      </c>
      <c r="G411" s="170">
        <v>1</v>
      </c>
      <c r="H411" s="202">
        <v>26</v>
      </c>
      <c r="I411" s="203">
        <v>26</v>
      </c>
      <c r="J411" s="106">
        <v>33</v>
      </c>
      <c r="K411" s="87">
        <f t="shared" si="23"/>
        <v>1</v>
      </c>
      <c r="L411" s="87">
        <f t="shared" si="24"/>
        <v>1.1000000000000001</v>
      </c>
      <c r="M411" s="46">
        <f t="shared" si="25"/>
        <v>47.5</v>
      </c>
      <c r="N411" s="342"/>
      <c r="O411" s="342"/>
      <c r="P411" s="342"/>
      <c r="Q411" s="342"/>
      <c r="R411" s="342"/>
      <c r="S411" s="342"/>
      <c r="T411" s="342"/>
      <c r="U411" s="342"/>
      <c r="V411" s="342"/>
      <c r="W411" s="342"/>
      <c r="X411" s="342"/>
      <c r="Y411" s="342"/>
      <c r="Z411" s="342"/>
      <c r="AA411" s="342"/>
      <c r="AB411" s="342"/>
      <c r="AC411" s="342"/>
      <c r="AD411" s="83"/>
    </row>
    <row r="412" spans="1:30" ht="18" customHeight="1">
      <c r="A412" s="90"/>
      <c r="B412" s="107"/>
      <c r="C412" s="108"/>
      <c r="D412" s="42">
        <v>21100150601</v>
      </c>
      <c r="E412" s="42" t="s">
        <v>309</v>
      </c>
      <c r="F412" s="42" t="s">
        <v>216</v>
      </c>
      <c r="G412" s="170">
        <v>1</v>
      </c>
      <c r="H412" s="144">
        <v>30</v>
      </c>
      <c r="I412" s="157">
        <v>30</v>
      </c>
      <c r="J412" s="106">
        <v>22</v>
      </c>
      <c r="K412" s="87">
        <f t="shared" si="23"/>
        <v>1</v>
      </c>
      <c r="L412" s="87">
        <f t="shared" si="24"/>
        <v>1</v>
      </c>
      <c r="M412" s="46">
        <f t="shared" si="25"/>
        <v>52.5</v>
      </c>
      <c r="N412" s="342"/>
      <c r="O412" s="342"/>
      <c r="P412" s="342"/>
      <c r="Q412" s="342"/>
      <c r="R412" s="342"/>
      <c r="S412" s="342"/>
      <c r="T412" s="342"/>
      <c r="U412" s="342"/>
      <c r="V412" s="342"/>
      <c r="W412" s="342"/>
      <c r="X412" s="342"/>
      <c r="Y412" s="342"/>
      <c r="Z412" s="342"/>
      <c r="AA412" s="342"/>
      <c r="AB412" s="342"/>
      <c r="AC412" s="342"/>
      <c r="AD412" s="83"/>
    </row>
    <row r="413" spans="1:30" ht="18" customHeight="1">
      <c r="A413" s="90"/>
      <c r="B413" s="107"/>
      <c r="C413" s="108"/>
      <c r="D413" s="42">
        <v>41000092801</v>
      </c>
      <c r="E413" s="42" t="s">
        <v>259</v>
      </c>
      <c r="F413" s="42" t="s">
        <v>159</v>
      </c>
      <c r="G413" s="170">
        <v>1</v>
      </c>
      <c r="H413" s="144">
        <v>15</v>
      </c>
      <c r="I413" s="157">
        <v>30</v>
      </c>
      <c r="J413" s="106">
        <v>30</v>
      </c>
      <c r="K413" s="87">
        <f t="shared" si="23"/>
        <v>1</v>
      </c>
      <c r="L413" s="87">
        <f t="shared" si="24"/>
        <v>1.1000000000000001</v>
      </c>
      <c r="M413" s="46">
        <f t="shared" si="25"/>
        <v>39.799999999999997</v>
      </c>
      <c r="N413" s="342"/>
      <c r="O413" s="342"/>
      <c r="P413" s="342"/>
      <c r="Q413" s="342"/>
      <c r="R413" s="342"/>
      <c r="S413" s="342"/>
      <c r="T413" s="342"/>
      <c r="U413" s="342"/>
      <c r="V413" s="342"/>
      <c r="W413" s="342"/>
      <c r="X413" s="342"/>
      <c r="Y413" s="342"/>
      <c r="Z413" s="342"/>
      <c r="AA413" s="342"/>
      <c r="AB413" s="342"/>
      <c r="AC413" s="342"/>
      <c r="AD413" s="83"/>
    </row>
    <row r="414" spans="1:30" ht="18" customHeight="1">
      <c r="A414" s="90"/>
      <c r="B414" s="107"/>
      <c r="C414" s="108"/>
      <c r="D414" s="42" t="s">
        <v>311</v>
      </c>
      <c r="E414" s="42" t="s">
        <v>312</v>
      </c>
      <c r="F414" s="42" t="s">
        <v>216</v>
      </c>
      <c r="G414" s="170">
        <v>1</v>
      </c>
      <c r="H414" s="202">
        <v>13</v>
      </c>
      <c r="I414" s="157"/>
      <c r="J414" s="106">
        <v>22</v>
      </c>
      <c r="K414" s="87">
        <f t="shared" si="23"/>
        <v>0</v>
      </c>
      <c r="L414" s="87">
        <f t="shared" si="24"/>
        <v>0</v>
      </c>
      <c r="M414" s="46">
        <f t="shared" si="25"/>
        <v>0</v>
      </c>
      <c r="N414" s="342"/>
      <c r="O414" s="342"/>
      <c r="P414" s="342"/>
      <c r="Q414" s="342"/>
      <c r="R414" s="342"/>
      <c r="S414" s="342"/>
      <c r="T414" s="342"/>
      <c r="U414" s="342"/>
      <c r="V414" s="342"/>
      <c r="W414" s="342"/>
      <c r="X414" s="342"/>
      <c r="Y414" s="342"/>
      <c r="Z414" s="342"/>
      <c r="AA414" s="342"/>
      <c r="AB414" s="342"/>
      <c r="AC414" s="342"/>
      <c r="AD414" s="83"/>
    </row>
    <row r="415" spans="1:30" ht="18" customHeight="1">
      <c r="A415" s="121"/>
      <c r="B415" s="107"/>
      <c r="C415" s="108"/>
      <c r="D415" s="42"/>
      <c r="E415" s="219" t="s">
        <v>190</v>
      </c>
      <c r="F415" s="308" t="s">
        <v>248</v>
      </c>
      <c r="G415" s="220">
        <v>1</v>
      </c>
      <c r="H415" s="216"/>
      <c r="I415" s="217"/>
      <c r="J415" s="212">
        <v>13</v>
      </c>
      <c r="K415" s="87">
        <f t="shared" si="23"/>
        <v>0</v>
      </c>
      <c r="L415" s="87">
        <f t="shared" si="24"/>
        <v>0</v>
      </c>
      <c r="M415" s="46">
        <f t="shared" si="25"/>
        <v>6.5</v>
      </c>
      <c r="N415" s="352"/>
      <c r="O415" s="352"/>
      <c r="P415" s="352"/>
      <c r="Q415" s="352"/>
      <c r="R415" s="352"/>
      <c r="S415" s="352"/>
      <c r="T415" s="352"/>
      <c r="U415" s="352"/>
      <c r="V415" s="352"/>
      <c r="W415" s="352"/>
      <c r="X415" s="352"/>
      <c r="Y415" s="352"/>
      <c r="Z415" s="352"/>
      <c r="AA415" s="352"/>
      <c r="AB415" s="352"/>
      <c r="AC415" s="352"/>
      <c r="AD415" s="83"/>
    </row>
    <row r="416" spans="1:30" ht="18" customHeight="1">
      <c r="A416" s="121"/>
      <c r="B416" s="107"/>
      <c r="C416" s="108"/>
      <c r="D416" s="42"/>
      <c r="E416" s="42" t="s">
        <v>313</v>
      </c>
      <c r="F416" s="42" t="s">
        <v>163</v>
      </c>
      <c r="G416" s="170">
        <v>1</v>
      </c>
      <c r="H416" s="144">
        <v>30</v>
      </c>
      <c r="I416" s="157">
        <v>30</v>
      </c>
      <c r="J416" s="106">
        <v>10</v>
      </c>
      <c r="K416" s="87">
        <f t="shared" si="23"/>
        <v>1</v>
      </c>
      <c r="L416" s="87">
        <f t="shared" si="24"/>
        <v>1</v>
      </c>
      <c r="M416" s="46">
        <f t="shared" si="25"/>
        <v>52.5</v>
      </c>
      <c r="N416" s="352"/>
      <c r="O416" s="352"/>
      <c r="P416" s="352"/>
      <c r="Q416" s="352"/>
      <c r="R416" s="352"/>
      <c r="S416" s="352"/>
      <c r="T416" s="352"/>
      <c r="U416" s="352"/>
      <c r="V416" s="352"/>
      <c r="W416" s="352"/>
      <c r="X416" s="352"/>
      <c r="Y416" s="352"/>
      <c r="Z416" s="352"/>
      <c r="AA416" s="352"/>
      <c r="AB416" s="352"/>
      <c r="AC416" s="352"/>
      <c r="AD416" s="83"/>
    </row>
    <row r="417" spans="1:30" ht="18" customHeight="1">
      <c r="A417" s="121"/>
      <c r="B417" s="107"/>
      <c r="C417" s="108"/>
      <c r="D417" s="42"/>
      <c r="E417" s="42" t="s">
        <v>307</v>
      </c>
      <c r="F417" s="42" t="s">
        <v>216</v>
      </c>
      <c r="G417" s="170">
        <v>2</v>
      </c>
      <c r="H417" s="144">
        <v>15</v>
      </c>
      <c r="I417" s="157">
        <v>30</v>
      </c>
      <c r="J417" s="106">
        <v>40</v>
      </c>
      <c r="K417" s="87">
        <f t="shared" si="23"/>
        <v>1.2</v>
      </c>
      <c r="L417" s="87">
        <f t="shared" si="24"/>
        <v>1.2</v>
      </c>
      <c r="M417" s="46">
        <f t="shared" si="25"/>
        <v>45</v>
      </c>
      <c r="N417" s="352"/>
      <c r="O417" s="352"/>
      <c r="P417" s="352"/>
      <c r="Q417" s="352"/>
      <c r="R417" s="352"/>
      <c r="S417" s="352"/>
      <c r="T417" s="352"/>
      <c r="U417" s="352"/>
      <c r="V417" s="352"/>
      <c r="W417" s="352"/>
      <c r="X417" s="352"/>
      <c r="Y417" s="352"/>
      <c r="Z417" s="352"/>
      <c r="AA417" s="352"/>
      <c r="AB417" s="352"/>
      <c r="AC417" s="352"/>
      <c r="AD417" s="83"/>
    </row>
    <row r="418" spans="1:30" s="206" customFormat="1" ht="18" customHeight="1">
      <c r="A418" s="121"/>
      <c r="B418" s="107"/>
      <c r="C418" s="108"/>
      <c r="D418" s="42"/>
      <c r="E418" s="42" t="s">
        <v>423</v>
      </c>
      <c r="F418" s="42" t="s">
        <v>216</v>
      </c>
      <c r="G418" s="170">
        <v>2</v>
      </c>
      <c r="H418" s="144">
        <v>15</v>
      </c>
      <c r="I418" s="157">
        <v>30</v>
      </c>
      <c r="J418" s="106">
        <v>40</v>
      </c>
      <c r="K418" s="87">
        <f t="shared" si="23"/>
        <v>1.2</v>
      </c>
      <c r="L418" s="87">
        <f t="shared" si="24"/>
        <v>1.2</v>
      </c>
      <c r="M418" s="46">
        <f t="shared" si="25"/>
        <v>45</v>
      </c>
      <c r="N418" s="352"/>
      <c r="O418" s="352"/>
      <c r="P418" s="352"/>
      <c r="Q418" s="352"/>
      <c r="R418" s="352"/>
      <c r="S418" s="352"/>
      <c r="T418" s="352"/>
      <c r="U418" s="352"/>
      <c r="V418" s="352"/>
      <c r="W418" s="352"/>
      <c r="X418" s="352"/>
      <c r="Y418" s="352"/>
      <c r="Z418" s="352"/>
      <c r="AA418" s="352"/>
      <c r="AB418" s="352"/>
      <c r="AC418" s="352"/>
      <c r="AD418" s="83"/>
    </row>
    <row r="419" spans="1:30" s="206" customFormat="1" ht="18" customHeight="1">
      <c r="A419" s="121"/>
      <c r="B419" s="107"/>
      <c r="C419" s="108"/>
      <c r="D419" s="42"/>
      <c r="E419" s="42" t="s">
        <v>309</v>
      </c>
      <c r="F419" s="42" t="s">
        <v>169</v>
      </c>
      <c r="G419" s="170">
        <v>2</v>
      </c>
      <c r="H419" s="144">
        <v>15</v>
      </c>
      <c r="I419" s="157">
        <v>30</v>
      </c>
      <c r="J419" s="106">
        <v>40</v>
      </c>
      <c r="K419" s="87">
        <f t="shared" si="23"/>
        <v>1.2</v>
      </c>
      <c r="L419" s="87">
        <f t="shared" si="24"/>
        <v>1.2</v>
      </c>
      <c r="M419" s="46">
        <f t="shared" si="25"/>
        <v>45</v>
      </c>
      <c r="N419" s="352"/>
      <c r="O419" s="352"/>
      <c r="P419" s="352"/>
      <c r="Q419" s="352"/>
      <c r="R419" s="352"/>
      <c r="S419" s="352"/>
      <c r="T419" s="352"/>
      <c r="U419" s="352"/>
      <c r="V419" s="352"/>
      <c r="W419" s="352"/>
      <c r="X419" s="352"/>
      <c r="Y419" s="352"/>
      <c r="Z419" s="352"/>
      <c r="AA419" s="352"/>
      <c r="AB419" s="352"/>
      <c r="AC419" s="352"/>
      <c r="AD419" s="83"/>
    </row>
    <row r="420" spans="1:30" s="206" customFormat="1" ht="18" customHeight="1">
      <c r="A420" s="121"/>
      <c r="B420" s="107"/>
      <c r="C420" s="108"/>
      <c r="D420" s="42"/>
      <c r="E420" s="42" t="s">
        <v>309</v>
      </c>
      <c r="F420" s="42" t="s">
        <v>170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3"/>
        <v>1.2</v>
      </c>
      <c r="L420" s="87">
        <f t="shared" si="24"/>
        <v>1.2</v>
      </c>
      <c r="M420" s="46">
        <f t="shared" si="25"/>
        <v>45</v>
      </c>
      <c r="N420" s="352"/>
      <c r="O420" s="352"/>
      <c r="P420" s="352"/>
      <c r="Q420" s="352"/>
      <c r="R420" s="352"/>
      <c r="S420" s="352"/>
      <c r="T420" s="352"/>
      <c r="U420" s="352"/>
      <c r="V420" s="352"/>
      <c r="W420" s="352"/>
      <c r="X420" s="352"/>
      <c r="Y420" s="352"/>
      <c r="Z420" s="352"/>
      <c r="AA420" s="352"/>
      <c r="AB420" s="352"/>
      <c r="AC420" s="352"/>
      <c r="AD420" s="83"/>
    </row>
    <row r="421" spans="1:30" s="206" customFormat="1" ht="18" customHeight="1">
      <c r="A421" s="121"/>
      <c r="B421" s="107"/>
      <c r="C421" s="108"/>
      <c r="D421" s="42"/>
      <c r="E421" s="244" t="s">
        <v>395</v>
      </c>
      <c r="F421" s="309" t="s">
        <v>169</v>
      </c>
      <c r="G421" s="236">
        <v>2</v>
      </c>
      <c r="H421" s="237"/>
      <c r="I421" s="238"/>
      <c r="J421" s="239">
        <v>40</v>
      </c>
      <c r="K421" s="87">
        <f t="shared" si="23"/>
        <v>0</v>
      </c>
      <c r="L421" s="87">
        <f t="shared" si="24"/>
        <v>0</v>
      </c>
      <c r="M421" s="46">
        <f t="shared" si="25"/>
        <v>20</v>
      </c>
      <c r="N421" s="352"/>
      <c r="O421" s="352"/>
      <c r="P421" s="352"/>
      <c r="Q421" s="352"/>
      <c r="R421" s="352"/>
      <c r="S421" s="352"/>
      <c r="T421" s="352"/>
      <c r="U421" s="352"/>
      <c r="V421" s="352"/>
      <c r="W421" s="352"/>
      <c r="X421" s="352"/>
      <c r="Y421" s="352"/>
      <c r="Z421" s="352"/>
      <c r="AA421" s="352"/>
      <c r="AB421" s="352"/>
      <c r="AC421" s="352"/>
      <c r="AD421" s="83"/>
    </row>
    <row r="422" spans="1:30" ht="18" customHeight="1">
      <c r="A422" s="121"/>
      <c r="B422" s="107"/>
      <c r="C422" s="108"/>
      <c r="D422" s="42"/>
      <c r="E422" s="42" t="s">
        <v>309</v>
      </c>
      <c r="F422" s="42" t="s">
        <v>242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3"/>
        <v>1.2</v>
      </c>
      <c r="L422" s="87">
        <f t="shared" si="24"/>
        <v>1.2</v>
      </c>
      <c r="M422" s="46">
        <f t="shared" si="25"/>
        <v>45</v>
      </c>
      <c r="N422" s="352"/>
      <c r="O422" s="352"/>
      <c r="P422" s="352"/>
      <c r="Q422" s="352"/>
      <c r="R422" s="352"/>
      <c r="S422" s="352"/>
      <c r="T422" s="352"/>
      <c r="U422" s="352"/>
      <c r="V422" s="352"/>
      <c r="W422" s="352"/>
      <c r="X422" s="352"/>
      <c r="Y422" s="352"/>
      <c r="Z422" s="352"/>
      <c r="AA422" s="352"/>
      <c r="AB422" s="352"/>
      <c r="AC422" s="352"/>
      <c r="AD422" s="83"/>
    </row>
    <row r="423" spans="1:30" ht="18" customHeight="1">
      <c r="A423" s="121"/>
      <c r="B423" s="107"/>
      <c r="C423" s="108"/>
      <c r="D423" s="42"/>
      <c r="E423" s="42" t="s">
        <v>309</v>
      </c>
      <c r="F423" s="42" t="s">
        <v>424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3"/>
        <v>1.2</v>
      </c>
      <c r="L423" s="87">
        <f t="shared" si="24"/>
        <v>1.2</v>
      </c>
      <c r="M423" s="46">
        <f t="shared" si="25"/>
        <v>45</v>
      </c>
      <c r="N423" s="352"/>
      <c r="O423" s="352"/>
      <c r="P423" s="352"/>
      <c r="Q423" s="352"/>
      <c r="R423" s="352"/>
      <c r="S423" s="352"/>
      <c r="T423" s="352"/>
      <c r="U423" s="352"/>
      <c r="V423" s="352"/>
      <c r="W423" s="352"/>
      <c r="X423" s="352"/>
      <c r="Y423" s="352"/>
      <c r="Z423" s="352"/>
      <c r="AA423" s="352"/>
      <c r="AB423" s="352"/>
      <c r="AC423" s="352"/>
      <c r="AD423" s="83"/>
    </row>
    <row r="424" spans="1:30" s="257" customFormat="1" ht="18" customHeight="1">
      <c r="A424" s="121"/>
      <c r="B424" s="107"/>
      <c r="C424" s="108"/>
      <c r="D424" s="42"/>
      <c r="E424" s="42" t="s">
        <v>414</v>
      </c>
      <c r="F424" s="42" t="s">
        <v>159</v>
      </c>
      <c r="G424" s="170">
        <v>2</v>
      </c>
      <c r="H424" s="144">
        <v>10</v>
      </c>
      <c r="I424" s="157"/>
      <c r="J424" s="106">
        <v>40</v>
      </c>
      <c r="K424" s="87">
        <f t="shared" si="23"/>
        <v>1.2</v>
      </c>
      <c r="L424" s="87">
        <f t="shared" si="24"/>
        <v>0</v>
      </c>
      <c r="M424" s="46">
        <f t="shared" si="25"/>
        <v>12</v>
      </c>
      <c r="N424" s="352"/>
      <c r="O424" s="352"/>
      <c r="P424" s="352"/>
      <c r="Q424" s="352"/>
      <c r="R424" s="352"/>
      <c r="S424" s="352"/>
      <c r="T424" s="352"/>
      <c r="U424" s="352"/>
      <c r="V424" s="352"/>
      <c r="W424" s="352"/>
      <c r="X424" s="352"/>
      <c r="Y424" s="352"/>
      <c r="Z424" s="352"/>
      <c r="AA424" s="352"/>
      <c r="AB424" s="352"/>
      <c r="AC424" s="352"/>
      <c r="AD424" s="83"/>
    </row>
    <row r="425" spans="1:30" ht="18" customHeight="1">
      <c r="A425" s="90"/>
      <c r="B425" s="107"/>
      <c r="C425" s="108"/>
      <c r="D425" s="42"/>
      <c r="E425" s="42" t="s">
        <v>419</v>
      </c>
      <c r="F425" s="42" t="s">
        <v>156</v>
      </c>
      <c r="G425" s="170">
        <v>2</v>
      </c>
      <c r="H425" s="144">
        <v>10</v>
      </c>
      <c r="I425" s="157"/>
      <c r="J425" s="106">
        <v>40</v>
      </c>
      <c r="K425" s="87">
        <f t="shared" si="23"/>
        <v>1.2</v>
      </c>
      <c r="L425" s="87">
        <f t="shared" si="24"/>
        <v>0</v>
      </c>
      <c r="M425" s="46">
        <f t="shared" si="25"/>
        <v>12</v>
      </c>
      <c r="N425" s="342"/>
      <c r="O425" s="342"/>
      <c r="P425" s="342"/>
      <c r="Q425" s="342"/>
      <c r="R425" s="342"/>
      <c r="S425" s="342"/>
      <c r="T425" s="342"/>
      <c r="U425" s="342"/>
      <c r="V425" s="342"/>
      <c r="W425" s="342"/>
      <c r="X425" s="342"/>
      <c r="Y425" s="342"/>
      <c r="Z425" s="342"/>
      <c r="AA425" s="342"/>
      <c r="AB425" s="342"/>
      <c r="AC425" s="342"/>
      <c r="AD425" s="83"/>
    </row>
    <row r="426" spans="1:30" ht="18" customHeight="1">
      <c r="A426" s="90"/>
      <c r="B426" s="107"/>
      <c r="C426" s="108"/>
      <c r="D426" s="42"/>
      <c r="E426" s="42" t="s">
        <v>504</v>
      </c>
      <c r="F426" s="42" t="s">
        <v>156</v>
      </c>
      <c r="G426" s="170">
        <v>2</v>
      </c>
      <c r="H426" s="144"/>
      <c r="I426" s="157">
        <v>15</v>
      </c>
      <c r="J426" s="106">
        <v>40</v>
      </c>
      <c r="K426" s="87">
        <f t="shared" si="23"/>
        <v>0</v>
      </c>
      <c r="L426" s="87">
        <f t="shared" si="24"/>
        <v>1.2</v>
      </c>
      <c r="M426" s="46">
        <f t="shared" si="25"/>
        <v>13.5</v>
      </c>
      <c r="N426" s="342"/>
      <c r="O426" s="342"/>
      <c r="P426" s="342"/>
      <c r="Q426" s="342"/>
      <c r="R426" s="342"/>
      <c r="S426" s="342"/>
      <c r="T426" s="342"/>
      <c r="U426" s="342"/>
      <c r="V426" s="342"/>
      <c r="W426" s="342"/>
      <c r="X426" s="342"/>
      <c r="Y426" s="342"/>
      <c r="Z426" s="342"/>
      <c r="AA426" s="342"/>
      <c r="AB426" s="342"/>
      <c r="AC426" s="342"/>
      <c r="AD426" s="83"/>
    </row>
    <row r="427" spans="1:30" ht="18" customHeight="1">
      <c r="A427" s="90"/>
      <c r="B427" s="63"/>
      <c r="C427" s="108"/>
      <c r="D427" s="42"/>
      <c r="E427" s="43" t="s">
        <v>505</v>
      </c>
      <c r="F427" s="42" t="s">
        <v>156</v>
      </c>
      <c r="G427" s="170">
        <v>2</v>
      </c>
      <c r="H427" s="144"/>
      <c r="I427" s="157">
        <v>15</v>
      </c>
      <c r="J427" s="106">
        <v>40</v>
      </c>
      <c r="K427" s="87">
        <f t="shared" si="23"/>
        <v>0</v>
      </c>
      <c r="L427" s="87">
        <f t="shared" si="24"/>
        <v>1.2</v>
      </c>
      <c r="M427" s="46">
        <f t="shared" si="25"/>
        <v>13.5</v>
      </c>
      <c r="N427" s="342"/>
      <c r="O427" s="342"/>
      <c r="P427" s="342"/>
      <c r="Q427" s="342"/>
      <c r="R427" s="342"/>
      <c r="S427" s="342"/>
      <c r="T427" s="342"/>
      <c r="U427" s="342"/>
      <c r="V427" s="342"/>
      <c r="W427" s="342"/>
      <c r="X427" s="342"/>
      <c r="Y427" s="342"/>
      <c r="Z427" s="342"/>
      <c r="AA427" s="342"/>
      <c r="AB427" s="342"/>
      <c r="AC427" s="342"/>
      <c r="AD427" s="83"/>
    </row>
    <row r="428" spans="1:30" s="225" customFormat="1" ht="18" customHeight="1">
      <c r="A428" s="121"/>
      <c r="B428" s="63"/>
      <c r="C428" s="108"/>
      <c r="D428" s="42"/>
      <c r="E428" s="43" t="s">
        <v>448</v>
      </c>
      <c r="F428" s="44" t="s">
        <v>447</v>
      </c>
      <c r="G428" s="170">
        <v>2</v>
      </c>
      <c r="H428" s="144">
        <v>15</v>
      </c>
      <c r="I428" s="157">
        <v>60</v>
      </c>
      <c r="J428" s="106"/>
      <c r="K428" s="87">
        <f t="shared" si="23"/>
        <v>0</v>
      </c>
      <c r="L428" s="87">
        <f t="shared" si="24"/>
        <v>0</v>
      </c>
      <c r="M428" s="46">
        <f t="shared" si="25"/>
        <v>0</v>
      </c>
      <c r="N428" s="352"/>
      <c r="O428" s="352"/>
      <c r="P428" s="352"/>
      <c r="Q428" s="352"/>
      <c r="R428" s="352"/>
      <c r="S428" s="352"/>
      <c r="T428" s="352"/>
      <c r="U428" s="352"/>
      <c r="V428" s="352"/>
      <c r="W428" s="352"/>
      <c r="X428" s="352"/>
      <c r="Y428" s="352"/>
      <c r="Z428" s="352"/>
      <c r="AA428" s="352"/>
      <c r="AB428" s="352"/>
      <c r="AC428" s="352"/>
      <c r="AD428" s="83"/>
    </row>
    <row r="429" spans="1:30" s="225" customFormat="1" ht="18" customHeight="1">
      <c r="A429" s="121"/>
      <c r="B429" s="63"/>
      <c r="C429" s="108"/>
      <c r="D429" s="42"/>
      <c r="E429" s="43" t="s">
        <v>161</v>
      </c>
      <c r="F429" s="44" t="s">
        <v>457</v>
      </c>
      <c r="G429" s="170">
        <v>2</v>
      </c>
      <c r="H429" s="144">
        <v>30</v>
      </c>
      <c r="I429" s="157">
        <v>60</v>
      </c>
      <c r="J429" s="106">
        <v>40</v>
      </c>
      <c r="K429" s="87">
        <f t="shared" si="23"/>
        <v>1.2</v>
      </c>
      <c r="L429" s="87">
        <f t="shared" si="24"/>
        <v>1.2</v>
      </c>
      <c r="M429" s="46">
        <f t="shared" si="25"/>
        <v>90</v>
      </c>
      <c r="N429" s="352"/>
      <c r="O429" s="352"/>
      <c r="P429" s="352"/>
      <c r="Q429" s="352"/>
      <c r="R429" s="352"/>
      <c r="S429" s="352"/>
      <c r="T429" s="352"/>
      <c r="U429" s="352"/>
      <c r="V429" s="352"/>
      <c r="W429" s="352"/>
      <c r="X429" s="352"/>
      <c r="Y429" s="352"/>
      <c r="Z429" s="352"/>
      <c r="AA429" s="352"/>
      <c r="AB429" s="352"/>
      <c r="AC429" s="352"/>
      <c r="AD429" s="83"/>
    </row>
    <row r="430" spans="1:30" ht="18" customHeight="1">
      <c r="A430" s="104">
        <v>22</v>
      </c>
      <c r="B430" s="60" t="s">
        <v>117</v>
      </c>
      <c r="C430" s="61" t="s">
        <v>118</v>
      </c>
      <c r="D430" s="42">
        <v>21100012203</v>
      </c>
      <c r="E430" s="43" t="s">
        <v>176</v>
      </c>
      <c r="F430" s="44" t="s">
        <v>319</v>
      </c>
      <c r="G430" s="111">
        <v>1</v>
      </c>
      <c r="H430" s="140">
        <v>30</v>
      </c>
      <c r="I430" s="140"/>
      <c r="J430" s="106">
        <v>63</v>
      </c>
      <c r="K430" s="87">
        <f t="shared" si="23"/>
        <v>1.3</v>
      </c>
      <c r="L430" s="87">
        <f t="shared" si="24"/>
        <v>0</v>
      </c>
      <c r="M430" s="46">
        <f t="shared" si="25"/>
        <v>39</v>
      </c>
      <c r="N430" s="346">
        <v>67.5</v>
      </c>
      <c r="O430" s="348"/>
      <c r="P430" s="350">
        <f>SUM(M430:M451)+N430+O430</f>
        <v>821.8</v>
      </c>
      <c r="Q430" s="348">
        <v>0</v>
      </c>
      <c r="R430" s="350">
        <v>56</v>
      </c>
      <c r="S430" s="344">
        <v>450</v>
      </c>
      <c r="T430" s="348">
        <v>450</v>
      </c>
      <c r="U430" s="344">
        <v>112</v>
      </c>
      <c r="V430" s="377">
        <v>112</v>
      </c>
      <c r="W430" s="344">
        <v>56</v>
      </c>
      <c r="X430" s="348">
        <v>56</v>
      </c>
      <c r="Y430" s="350">
        <f>ROUND((P430-T430),1)</f>
        <v>371.8</v>
      </c>
      <c r="Z430" s="389">
        <f>IF(OR(SUM(V430:V451)="",SUM(Q430:Q451)=""),0,IF(OR(SUM(U430:U451)=320,SUM(V430:V451)&gt;0),ROUND((SUM(Q430:Q451)-SUM(V430:V451)),1),0))</f>
        <v>-112</v>
      </c>
      <c r="AA430" s="389">
        <f>IF(OR(SUM(X430:X451)="",SUM(R430:R451)=""),0,IF(OR(SUM(W430:W451)=160,SUM(X430:X451)&gt;0),ROUND((SUM(R430:R451)-SUM(X430:X451)),1),0))</f>
        <v>0</v>
      </c>
      <c r="AB430" s="390"/>
      <c r="AC430" s="395">
        <f>SUM(Y430:AA451)</f>
        <v>259.8</v>
      </c>
      <c r="AD430" s="83"/>
    </row>
    <row r="431" spans="1:30" ht="18" customHeight="1">
      <c r="A431" s="90"/>
      <c r="B431" s="107"/>
      <c r="C431" s="108"/>
      <c r="D431" s="42">
        <v>21100012203</v>
      </c>
      <c r="E431" s="43" t="s">
        <v>176</v>
      </c>
      <c r="F431" s="44" t="s">
        <v>319</v>
      </c>
      <c r="G431" s="111">
        <v>1</v>
      </c>
      <c r="H431" s="144"/>
      <c r="I431" s="144">
        <v>30</v>
      </c>
      <c r="J431" s="106">
        <v>31</v>
      </c>
      <c r="K431" s="87">
        <f t="shared" si="23"/>
        <v>0</v>
      </c>
      <c r="L431" s="87">
        <f t="shared" si="24"/>
        <v>1.1000000000000001</v>
      </c>
      <c r="M431" s="46">
        <f t="shared" si="25"/>
        <v>24.8</v>
      </c>
      <c r="N431" s="342"/>
      <c r="O431" s="342"/>
      <c r="P431" s="342"/>
      <c r="Q431" s="342"/>
      <c r="R431" s="342"/>
      <c r="S431" s="342"/>
      <c r="T431" s="342"/>
      <c r="U431" s="342"/>
      <c r="V431" s="342"/>
      <c r="W431" s="342"/>
      <c r="X431" s="342"/>
      <c r="Y431" s="342"/>
      <c r="Z431" s="342"/>
      <c r="AA431" s="342"/>
      <c r="AB431" s="342"/>
      <c r="AC431" s="342"/>
      <c r="AD431" s="83"/>
    </row>
    <row r="432" spans="1:30" ht="18" customHeight="1">
      <c r="A432" s="90"/>
      <c r="B432" s="107"/>
      <c r="C432" s="108"/>
      <c r="D432" s="42">
        <v>21100012203</v>
      </c>
      <c r="E432" s="43" t="s">
        <v>176</v>
      </c>
      <c r="F432" s="44" t="s">
        <v>319</v>
      </c>
      <c r="G432" s="111">
        <v>1</v>
      </c>
      <c r="H432" s="144"/>
      <c r="I432" s="144">
        <v>30</v>
      </c>
      <c r="J432" s="106">
        <v>32</v>
      </c>
      <c r="K432" s="87">
        <f t="shared" si="23"/>
        <v>0</v>
      </c>
      <c r="L432" s="87">
        <f t="shared" si="24"/>
        <v>1.1000000000000001</v>
      </c>
      <c r="M432" s="46">
        <f t="shared" si="25"/>
        <v>24.8</v>
      </c>
      <c r="N432" s="342"/>
      <c r="O432" s="342"/>
      <c r="P432" s="342"/>
      <c r="Q432" s="342"/>
      <c r="R432" s="342"/>
      <c r="S432" s="342"/>
      <c r="T432" s="342"/>
      <c r="U432" s="342"/>
      <c r="V432" s="342"/>
      <c r="W432" s="342"/>
      <c r="X432" s="342"/>
      <c r="Y432" s="342"/>
      <c r="Z432" s="342"/>
      <c r="AA432" s="342"/>
      <c r="AB432" s="342"/>
      <c r="AC432" s="342"/>
      <c r="AD432" s="83"/>
    </row>
    <row r="433" spans="1:30" ht="18" customHeight="1">
      <c r="A433" s="90"/>
      <c r="B433" s="107"/>
      <c r="C433" s="108"/>
      <c r="D433" s="42">
        <v>71400135503</v>
      </c>
      <c r="E433" s="43" t="s">
        <v>176</v>
      </c>
      <c r="F433" s="44" t="s">
        <v>320</v>
      </c>
      <c r="G433" s="111">
        <v>1</v>
      </c>
      <c r="H433" s="144">
        <v>30</v>
      </c>
      <c r="I433" s="144"/>
      <c r="J433" s="106">
        <v>63</v>
      </c>
      <c r="K433" s="87">
        <f t="shared" si="23"/>
        <v>1.3</v>
      </c>
      <c r="L433" s="87">
        <f t="shared" si="24"/>
        <v>0</v>
      </c>
      <c r="M433" s="46">
        <f t="shared" si="25"/>
        <v>39</v>
      </c>
      <c r="N433" s="342"/>
      <c r="O433" s="342"/>
      <c r="P433" s="342"/>
      <c r="Q433" s="342"/>
      <c r="R433" s="342"/>
      <c r="S433" s="342"/>
      <c r="T433" s="342"/>
      <c r="U433" s="342"/>
      <c r="V433" s="342"/>
      <c r="W433" s="342"/>
      <c r="X433" s="342"/>
      <c r="Y433" s="342"/>
      <c r="Z433" s="342"/>
      <c r="AA433" s="342"/>
      <c r="AB433" s="342"/>
      <c r="AC433" s="342"/>
      <c r="AD433" s="83"/>
    </row>
    <row r="434" spans="1:30" ht="18" customHeight="1">
      <c r="A434" s="90"/>
      <c r="B434" s="107"/>
      <c r="C434" s="108"/>
      <c r="D434" s="42">
        <v>71400135503</v>
      </c>
      <c r="E434" s="43" t="s">
        <v>176</v>
      </c>
      <c r="F434" s="44" t="s">
        <v>320</v>
      </c>
      <c r="G434" s="111">
        <v>1</v>
      </c>
      <c r="H434" s="144"/>
      <c r="I434" s="144">
        <v>30</v>
      </c>
      <c r="J434" s="106">
        <v>31</v>
      </c>
      <c r="K434" s="87">
        <f t="shared" si="23"/>
        <v>0</v>
      </c>
      <c r="L434" s="87">
        <f t="shared" si="24"/>
        <v>1.1000000000000001</v>
      </c>
      <c r="M434" s="46">
        <f t="shared" si="25"/>
        <v>24.8</v>
      </c>
      <c r="N434" s="342"/>
      <c r="O434" s="342"/>
      <c r="P434" s="342"/>
      <c r="Q434" s="342"/>
      <c r="R434" s="342"/>
      <c r="S434" s="342"/>
      <c r="T434" s="342"/>
      <c r="U434" s="342"/>
      <c r="V434" s="342"/>
      <c r="W434" s="342"/>
      <c r="X434" s="342"/>
      <c r="Y434" s="342"/>
      <c r="Z434" s="342"/>
      <c r="AA434" s="342"/>
      <c r="AB434" s="342"/>
      <c r="AC434" s="342"/>
      <c r="AD434" s="83"/>
    </row>
    <row r="435" spans="1:30" ht="18" customHeight="1">
      <c r="A435" s="90"/>
      <c r="B435" s="63"/>
      <c r="C435" s="108"/>
      <c r="D435" s="42">
        <v>71400135503</v>
      </c>
      <c r="E435" s="43" t="s">
        <v>176</v>
      </c>
      <c r="F435" s="44" t="s">
        <v>320</v>
      </c>
      <c r="G435" s="111">
        <v>1</v>
      </c>
      <c r="H435" s="144"/>
      <c r="I435" s="144">
        <v>30</v>
      </c>
      <c r="J435" s="106">
        <v>32</v>
      </c>
      <c r="K435" s="87">
        <f t="shared" si="23"/>
        <v>0</v>
      </c>
      <c r="L435" s="87">
        <f t="shared" si="24"/>
        <v>1.1000000000000001</v>
      </c>
      <c r="M435" s="46">
        <f t="shared" si="25"/>
        <v>24.8</v>
      </c>
      <c r="N435" s="342"/>
      <c r="O435" s="342"/>
      <c r="P435" s="342"/>
      <c r="Q435" s="342"/>
      <c r="R435" s="342"/>
      <c r="S435" s="342"/>
      <c r="T435" s="342"/>
      <c r="U435" s="342"/>
      <c r="V435" s="342"/>
      <c r="W435" s="342"/>
      <c r="X435" s="342"/>
      <c r="Y435" s="342"/>
      <c r="Z435" s="342"/>
      <c r="AA435" s="342"/>
      <c r="AB435" s="342"/>
      <c r="AC435" s="342"/>
      <c r="AD435" s="83"/>
    </row>
    <row r="436" spans="1:30" ht="16.5" customHeight="1">
      <c r="A436" s="90"/>
      <c r="B436" s="107"/>
      <c r="C436" s="108"/>
      <c r="D436" s="42">
        <v>71400135501</v>
      </c>
      <c r="E436" s="43" t="s">
        <v>176</v>
      </c>
      <c r="F436" s="44" t="s">
        <v>321</v>
      </c>
      <c r="G436" s="111">
        <v>1</v>
      </c>
      <c r="H436" s="144">
        <v>28</v>
      </c>
      <c r="I436" s="144"/>
      <c r="J436" s="106">
        <v>72</v>
      </c>
      <c r="K436" s="87">
        <f t="shared" si="23"/>
        <v>1.3</v>
      </c>
      <c r="L436" s="87">
        <f t="shared" si="24"/>
        <v>0</v>
      </c>
      <c r="M436" s="46">
        <f t="shared" si="25"/>
        <v>36.4</v>
      </c>
      <c r="N436" s="342"/>
      <c r="O436" s="342"/>
      <c r="P436" s="342"/>
      <c r="Q436" s="342"/>
      <c r="R436" s="342"/>
      <c r="S436" s="342"/>
      <c r="T436" s="342"/>
      <c r="U436" s="342"/>
      <c r="V436" s="342"/>
      <c r="W436" s="342"/>
      <c r="X436" s="342"/>
      <c r="Y436" s="342"/>
      <c r="Z436" s="342"/>
      <c r="AA436" s="342"/>
      <c r="AB436" s="342"/>
      <c r="AC436" s="342"/>
      <c r="AD436" s="83"/>
    </row>
    <row r="437" spans="1:30" ht="16.5" customHeight="1">
      <c r="A437" s="90"/>
      <c r="B437" s="107"/>
      <c r="C437" s="108"/>
      <c r="D437" s="42">
        <v>71400135501</v>
      </c>
      <c r="E437" s="43" t="s">
        <v>176</v>
      </c>
      <c r="F437" s="44" t="s">
        <v>321</v>
      </c>
      <c r="G437" s="111">
        <v>1</v>
      </c>
      <c r="H437" s="144">
        <v>2</v>
      </c>
      <c r="I437" s="144"/>
      <c r="J437" s="106">
        <v>36</v>
      </c>
      <c r="K437" s="87">
        <f t="shared" si="23"/>
        <v>1.2</v>
      </c>
      <c r="L437" s="87">
        <f t="shared" si="24"/>
        <v>0</v>
      </c>
      <c r="M437" s="46">
        <f t="shared" si="25"/>
        <v>2.4</v>
      </c>
      <c r="N437" s="342"/>
      <c r="O437" s="342"/>
      <c r="P437" s="342"/>
      <c r="Q437" s="342"/>
      <c r="R437" s="342"/>
      <c r="S437" s="342"/>
      <c r="T437" s="342"/>
      <c r="U437" s="342"/>
      <c r="V437" s="342"/>
      <c r="W437" s="342"/>
      <c r="X437" s="342"/>
      <c r="Y437" s="342"/>
      <c r="Z437" s="342"/>
      <c r="AA437" s="342"/>
      <c r="AB437" s="342"/>
      <c r="AC437" s="342"/>
      <c r="AD437" s="83"/>
    </row>
    <row r="438" spans="1:30" ht="16.5" customHeight="1">
      <c r="A438" s="90"/>
      <c r="B438" s="107"/>
      <c r="C438" s="108"/>
      <c r="D438" s="42">
        <v>71400135501</v>
      </c>
      <c r="E438" s="43" t="s">
        <v>176</v>
      </c>
      <c r="F438" s="44" t="s">
        <v>321</v>
      </c>
      <c r="G438" s="111">
        <v>1</v>
      </c>
      <c r="H438" s="144"/>
      <c r="I438" s="144">
        <v>30</v>
      </c>
      <c r="J438" s="106">
        <v>36</v>
      </c>
      <c r="K438" s="87">
        <f t="shared" si="23"/>
        <v>0</v>
      </c>
      <c r="L438" s="87">
        <f t="shared" si="24"/>
        <v>1.2</v>
      </c>
      <c r="M438" s="46">
        <f t="shared" si="25"/>
        <v>27</v>
      </c>
      <c r="N438" s="342"/>
      <c r="O438" s="342"/>
      <c r="P438" s="342"/>
      <c r="Q438" s="342"/>
      <c r="R438" s="342"/>
      <c r="S438" s="342"/>
      <c r="T438" s="342"/>
      <c r="U438" s="342"/>
      <c r="V438" s="342"/>
      <c r="W438" s="342"/>
      <c r="X438" s="342"/>
      <c r="Y438" s="342"/>
      <c r="Z438" s="342"/>
      <c r="AA438" s="342"/>
      <c r="AB438" s="342"/>
      <c r="AC438" s="342"/>
      <c r="AD438" s="83"/>
    </row>
    <row r="439" spans="1:30" ht="16.5" customHeight="1">
      <c r="A439" s="121"/>
      <c r="B439" s="107"/>
      <c r="C439" s="108"/>
      <c r="D439" s="42">
        <v>21100138701</v>
      </c>
      <c r="E439" s="43" t="s">
        <v>322</v>
      </c>
      <c r="F439" s="44" t="s">
        <v>323</v>
      </c>
      <c r="G439" s="111">
        <v>1</v>
      </c>
      <c r="H439" s="144">
        <v>30</v>
      </c>
      <c r="I439" s="144">
        <v>30</v>
      </c>
      <c r="J439" s="106">
        <v>53</v>
      </c>
      <c r="K439" s="87">
        <f t="shared" si="23"/>
        <v>1.2</v>
      </c>
      <c r="L439" s="87">
        <f t="shared" si="24"/>
        <v>1.2</v>
      </c>
      <c r="M439" s="46">
        <f t="shared" si="25"/>
        <v>63</v>
      </c>
      <c r="N439" s="352"/>
      <c r="O439" s="352"/>
      <c r="P439" s="352"/>
      <c r="Q439" s="352"/>
      <c r="R439" s="352"/>
      <c r="S439" s="352"/>
      <c r="T439" s="352"/>
      <c r="U439" s="352"/>
      <c r="V439" s="352"/>
      <c r="W439" s="352"/>
      <c r="X439" s="352"/>
      <c r="Y439" s="352"/>
      <c r="Z439" s="352"/>
      <c r="AA439" s="352"/>
      <c r="AB439" s="352"/>
      <c r="AC439" s="352"/>
      <c r="AD439" s="83"/>
    </row>
    <row r="440" spans="1:30" ht="16.5" customHeight="1">
      <c r="A440" s="121"/>
      <c r="B440" s="107"/>
      <c r="C440" s="108"/>
      <c r="D440" s="42">
        <v>21100150001</v>
      </c>
      <c r="E440" s="43" t="s">
        <v>340</v>
      </c>
      <c r="F440" s="44" t="s">
        <v>324</v>
      </c>
      <c r="G440" s="111">
        <v>1</v>
      </c>
      <c r="H440" s="144">
        <v>26</v>
      </c>
      <c r="I440" s="144">
        <v>26</v>
      </c>
      <c r="J440" s="106">
        <v>32</v>
      </c>
      <c r="K440" s="87">
        <f t="shared" si="23"/>
        <v>1</v>
      </c>
      <c r="L440" s="87">
        <f t="shared" si="24"/>
        <v>1.1000000000000001</v>
      </c>
      <c r="M440" s="46">
        <f t="shared" si="25"/>
        <v>47.5</v>
      </c>
      <c r="N440" s="352"/>
      <c r="O440" s="352"/>
      <c r="P440" s="352"/>
      <c r="Q440" s="352"/>
      <c r="R440" s="352"/>
      <c r="S440" s="352"/>
      <c r="T440" s="352"/>
      <c r="U440" s="352"/>
      <c r="V440" s="352"/>
      <c r="W440" s="352"/>
      <c r="X440" s="352"/>
      <c r="Y440" s="352"/>
      <c r="Z440" s="352"/>
      <c r="AA440" s="352"/>
      <c r="AB440" s="352"/>
      <c r="AC440" s="352"/>
      <c r="AD440" s="83"/>
    </row>
    <row r="441" spans="1:30" ht="16.5" customHeight="1">
      <c r="A441" s="121"/>
      <c r="B441" s="107"/>
      <c r="C441" s="108"/>
      <c r="D441" s="42">
        <v>21100150002</v>
      </c>
      <c r="E441" s="43" t="s">
        <v>340</v>
      </c>
      <c r="F441" s="44" t="s">
        <v>325</v>
      </c>
      <c r="G441" s="111">
        <v>1</v>
      </c>
      <c r="H441" s="144">
        <v>24</v>
      </c>
      <c r="I441" s="144">
        <v>26</v>
      </c>
      <c r="J441" s="106">
        <v>28</v>
      </c>
      <c r="K441" s="87">
        <f t="shared" si="23"/>
        <v>1</v>
      </c>
      <c r="L441" s="87">
        <f t="shared" si="24"/>
        <v>1</v>
      </c>
      <c r="M441" s="46">
        <f t="shared" si="25"/>
        <v>43.5</v>
      </c>
      <c r="N441" s="352"/>
      <c r="O441" s="352"/>
      <c r="P441" s="352"/>
      <c r="Q441" s="352"/>
      <c r="R441" s="352"/>
      <c r="S441" s="352"/>
      <c r="T441" s="352"/>
      <c r="U441" s="352"/>
      <c r="V441" s="352"/>
      <c r="W441" s="352"/>
      <c r="X441" s="352"/>
      <c r="Y441" s="352"/>
      <c r="Z441" s="352"/>
      <c r="AA441" s="352"/>
      <c r="AB441" s="352"/>
      <c r="AC441" s="352"/>
      <c r="AD441" s="83"/>
    </row>
    <row r="442" spans="1:30" ht="16.5" customHeight="1">
      <c r="A442" s="90"/>
      <c r="B442" s="107"/>
      <c r="C442" s="108"/>
      <c r="D442" s="42">
        <v>41000010801</v>
      </c>
      <c r="E442" s="43" t="s">
        <v>340</v>
      </c>
      <c r="F442" s="44" t="s">
        <v>326</v>
      </c>
      <c r="G442" s="111">
        <v>1</v>
      </c>
      <c r="H442" s="144">
        <v>13</v>
      </c>
      <c r="I442" s="144">
        <v>26</v>
      </c>
      <c r="J442" s="106">
        <v>27</v>
      </c>
      <c r="K442" s="87">
        <f t="shared" si="23"/>
        <v>1</v>
      </c>
      <c r="L442" s="87">
        <f t="shared" si="24"/>
        <v>1</v>
      </c>
      <c r="M442" s="46">
        <f t="shared" si="25"/>
        <v>32.5</v>
      </c>
      <c r="N442" s="342"/>
      <c r="O442" s="342"/>
      <c r="P442" s="342"/>
      <c r="Q442" s="342"/>
      <c r="R442" s="342"/>
      <c r="S442" s="342"/>
      <c r="T442" s="342"/>
      <c r="U442" s="342"/>
      <c r="V442" s="342"/>
      <c r="W442" s="342"/>
      <c r="X442" s="342"/>
      <c r="Y442" s="342"/>
      <c r="Z442" s="342"/>
      <c r="AA442" s="342"/>
      <c r="AB442" s="342"/>
      <c r="AC442" s="342"/>
      <c r="AD442" s="83"/>
    </row>
    <row r="443" spans="1:30" ht="18" customHeight="1">
      <c r="A443" s="90"/>
      <c r="B443" s="107"/>
      <c r="C443" s="108"/>
      <c r="D443" s="42">
        <v>21100149901</v>
      </c>
      <c r="E443" s="43" t="s">
        <v>327</v>
      </c>
      <c r="F443" s="44" t="s">
        <v>324</v>
      </c>
      <c r="G443" s="111">
        <v>1</v>
      </c>
      <c r="H443" s="144">
        <v>45</v>
      </c>
      <c r="I443" s="144">
        <v>30</v>
      </c>
      <c r="J443" s="106">
        <v>32</v>
      </c>
      <c r="K443" s="87">
        <f t="shared" si="23"/>
        <v>1</v>
      </c>
      <c r="L443" s="87">
        <f t="shared" si="24"/>
        <v>1.1000000000000001</v>
      </c>
      <c r="M443" s="46">
        <f t="shared" si="25"/>
        <v>69.8</v>
      </c>
      <c r="N443" s="342"/>
      <c r="O443" s="342"/>
      <c r="P443" s="342"/>
      <c r="Q443" s="342"/>
      <c r="R443" s="342"/>
      <c r="S443" s="342"/>
      <c r="T443" s="342"/>
      <c r="U443" s="342"/>
      <c r="V443" s="342"/>
      <c r="W443" s="342"/>
      <c r="X443" s="342"/>
      <c r="Y443" s="342"/>
      <c r="Z443" s="342"/>
      <c r="AA443" s="342"/>
      <c r="AB443" s="342"/>
      <c r="AC443" s="342"/>
      <c r="AD443" s="83"/>
    </row>
    <row r="444" spans="1:30" ht="18" customHeight="1">
      <c r="A444" s="90"/>
      <c r="B444" s="107"/>
      <c r="C444" s="108"/>
      <c r="D444" s="42">
        <v>21100149902</v>
      </c>
      <c r="E444" s="43" t="s">
        <v>327</v>
      </c>
      <c r="F444" s="44" t="s">
        <v>325</v>
      </c>
      <c r="G444" s="170">
        <v>1</v>
      </c>
      <c r="H444" s="144">
        <v>45</v>
      </c>
      <c r="I444" s="157">
        <v>30</v>
      </c>
      <c r="J444" s="106">
        <v>28</v>
      </c>
      <c r="K444" s="87">
        <f t="shared" si="23"/>
        <v>1</v>
      </c>
      <c r="L444" s="87">
        <f t="shared" si="24"/>
        <v>1</v>
      </c>
      <c r="M444" s="46">
        <f t="shared" si="25"/>
        <v>67.5</v>
      </c>
      <c r="N444" s="342"/>
      <c r="O444" s="342"/>
      <c r="P444" s="342"/>
      <c r="Q444" s="342"/>
      <c r="R444" s="342"/>
      <c r="S444" s="342"/>
      <c r="T444" s="342"/>
      <c r="U444" s="342"/>
      <c r="V444" s="342"/>
      <c r="W444" s="342"/>
      <c r="X444" s="342"/>
      <c r="Y444" s="342"/>
      <c r="Z444" s="342"/>
      <c r="AA444" s="342"/>
      <c r="AB444" s="342"/>
      <c r="AC444" s="342"/>
      <c r="AD444" s="83"/>
    </row>
    <row r="445" spans="1:30" ht="18" customHeight="1">
      <c r="A445" s="90"/>
      <c r="B445" s="107"/>
      <c r="C445" s="108"/>
      <c r="D445" s="42"/>
      <c r="E445" s="43" t="s">
        <v>328</v>
      </c>
      <c r="F445" s="184" t="s">
        <v>325</v>
      </c>
      <c r="G445" s="170"/>
      <c r="H445" s="144"/>
      <c r="I445" s="157"/>
      <c r="J445" s="106"/>
      <c r="K445" s="87">
        <f t="shared" si="23"/>
        <v>0</v>
      </c>
      <c r="L445" s="87">
        <f t="shared" si="24"/>
        <v>0</v>
      </c>
      <c r="M445" s="46">
        <f t="shared" si="25"/>
        <v>0</v>
      </c>
      <c r="N445" s="342"/>
      <c r="O445" s="342"/>
      <c r="P445" s="342"/>
      <c r="Q445" s="342"/>
      <c r="R445" s="342"/>
      <c r="S445" s="342"/>
      <c r="T445" s="342"/>
      <c r="U445" s="342"/>
      <c r="V445" s="342"/>
      <c r="W445" s="342"/>
      <c r="X445" s="342"/>
      <c r="Y445" s="342"/>
      <c r="Z445" s="342"/>
      <c r="AA445" s="342"/>
      <c r="AB445" s="342"/>
      <c r="AC445" s="342"/>
      <c r="AD445" s="83"/>
    </row>
    <row r="446" spans="1:30" ht="18" customHeight="1">
      <c r="A446" s="90"/>
      <c r="B446" s="107"/>
      <c r="C446" s="108"/>
      <c r="D446" s="42"/>
      <c r="E446" s="43" t="s">
        <v>322</v>
      </c>
      <c r="F446" s="44" t="s">
        <v>163</v>
      </c>
      <c r="G446" s="170">
        <v>1</v>
      </c>
      <c r="H446" s="144">
        <v>15</v>
      </c>
      <c r="I446" s="157">
        <v>30</v>
      </c>
      <c r="J446" s="106">
        <v>10</v>
      </c>
      <c r="K446" s="87">
        <f t="shared" si="23"/>
        <v>1</v>
      </c>
      <c r="L446" s="87">
        <f t="shared" si="24"/>
        <v>1</v>
      </c>
      <c r="M446" s="46">
        <f t="shared" si="25"/>
        <v>37.5</v>
      </c>
      <c r="N446" s="342"/>
      <c r="O446" s="342"/>
      <c r="P446" s="342"/>
      <c r="Q446" s="342"/>
      <c r="R446" s="342"/>
      <c r="S446" s="342"/>
      <c r="T446" s="342"/>
      <c r="U446" s="342"/>
      <c r="V446" s="342"/>
      <c r="W446" s="342"/>
      <c r="X446" s="342"/>
      <c r="Y446" s="342"/>
      <c r="Z446" s="342"/>
      <c r="AA446" s="342"/>
      <c r="AB446" s="342"/>
      <c r="AC446" s="342"/>
      <c r="AD446" s="83"/>
    </row>
    <row r="447" spans="1:30" s="225" customFormat="1" ht="18" customHeight="1">
      <c r="A447" s="121"/>
      <c r="B447" s="107"/>
      <c r="C447" s="108"/>
      <c r="D447" s="42"/>
      <c r="E447" s="43" t="s">
        <v>322</v>
      </c>
      <c r="F447" s="44" t="s">
        <v>235</v>
      </c>
      <c r="G447" s="170">
        <v>1</v>
      </c>
      <c r="H447" s="144">
        <v>15</v>
      </c>
      <c r="I447" s="157"/>
      <c r="J447" s="106">
        <v>10</v>
      </c>
      <c r="K447" s="87">
        <f t="shared" si="23"/>
        <v>1</v>
      </c>
      <c r="L447" s="87">
        <f t="shared" si="24"/>
        <v>0</v>
      </c>
      <c r="M447" s="46">
        <f t="shared" si="25"/>
        <v>15</v>
      </c>
      <c r="N447" s="352"/>
      <c r="O447" s="352"/>
      <c r="P447" s="352"/>
      <c r="Q447" s="352"/>
      <c r="R447" s="352"/>
      <c r="S447" s="352"/>
      <c r="T447" s="352"/>
      <c r="U447" s="352"/>
      <c r="V447" s="352"/>
      <c r="W447" s="352"/>
      <c r="X447" s="352"/>
      <c r="Y447" s="352"/>
      <c r="Z447" s="352"/>
      <c r="AA447" s="352"/>
      <c r="AB447" s="352"/>
      <c r="AC447" s="352"/>
      <c r="AD447" s="83"/>
    </row>
    <row r="448" spans="1:30" s="225" customFormat="1" ht="18" customHeight="1">
      <c r="A448" s="121"/>
      <c r="B448" s="107"/>
      <c r="C448" s="108"/>
      <c r="D448" s="42"/>
      <c r="E448" s="43" t="s">
        <v>506</v>
      </c>
      <c r="F448" s="44" t="s">
        <v>235</v>
      </c>
      <c r="G448" s="170">
        <v>1</v>
      </c>
      <c r="H448" s="144"/>
      <c r="I448" s="157">
        <v>30</v>
      </c>
      <c r="J448" s="106">
        <v>10</v>
      </c>
      <c r="K448" s="87">
        <f t="shared" si="23"/>
        <v>0</v>
      </c>
      <c r="L448" s="87">
        <f t="shared" si="24"/>
        <v>1</v>
      </c>
      <c r="M448" s="46">
        <f t="shared" si="25"/>
        <v>22.5</v>
      </c>
      <c r="N448" s="352"/>
      <c r="O448" s="352"/>
      <c r="P448" s="352"/>
      <c r="Q448" s="352"/>
      <c r="R448" s="352"/>
      <c r="S448" s="352"/>
      <c r="T448" s="352"/>
      <c r="U448" s="352"/>
      <c r="V448" s="352"/>
      <c r="W448" s="352"/>
      <c r="X448" s="352"/>
      <c r="Y448" s="352"/>
      <c r="Z448" s="352"/>
      <c r="AA448" s="352"/>
      <c r="AB448" s="352"/>
      <c r="AC448" s="352"/>
      <c r="AD448" s="83"/>
    </row>
    <row r="449" spans="1:30" s="225" customFormat="1" ht="18" customHeight="1">
      <c r="A449" s="121"/>
      <c r="B449" s="107"/>
      <c r="C449" s="108"/>
      <c r="D449" s="42"/>
      <c r="E449" s="43" t="s">
        <v>507</v>
      </c>
      <c r="F449" s="44" t="s">
        <v>235</v>
      </c>
      <c r="G449" s="170">
        <v>1</v>
      </c>
      <c r="H449" s="144"/>
      <c r="I449" s="157">
        <v>30</v>
      </c>
      <c r="J449" s="106">
        <v>10</v>
      </c>
      <c r="K449" s="87">
        <f t="shared" si="23"/>
        <v>0</v>
      </c>
      <c r="L449" s="87">
        <f t="shared" si="24"/>
        <v>1</v>
      </c>
      <c r="M449" s="46">
        <f t="shared" si="25"/>
        <v>22.5</v>
      </c>
      <c r="N449" s="352"/>
      <c r="O449" s="352"/>
      <c r="P449" s="352"/>
      <c r="Q449" s="352"/>
      <c r="R449" s="352"/>
      <c r="S449" s="352"/>
      <c r="T449" s="352"/>
      <c r="U449" s="352"/>
      <c r="V449" s="352"/>
      <c r="W449" s="352"/>
      <c r="X449" s="352"/>
      <c r="Y449" s="352"/>
      <c r="Z449" s="352"/>
      <c r="AA449" s="352"/>
      <c r="AB449" s="352"/>
      <c r="AC449" s="352"/>
      <c r="AD449" s="83"/>
    </row>
    <row r="450" spans="1:30" s="225" customFormat="1" ht="18" customHeight="1">
      <c r="A450" s="121"/>
      <c r="B450" s="107"/>
      <c r="C450" s="108"/>
      <c r="D450" s="42"/>
      <c r="E450" s="43" t="s">
        <v>426</v>
      </c>
      <c r="F450" s="44" t="s">
        <v>202</v>
      </c>
      <c r="G450" s="170">
        <v>2</v>
      </c>
      <c r="H450" s="144">
        <v>15</v>
      </c>
      <c r="I450" s="157">
        <v>30</v>
      </c>
      <c r="J450" s="106">
        <v>40</v>
      </c>
      <c r="K450" s="87">
        <f t="shared" si="23"/>
        <v>1.2</v>
      </c>
      <c r="L450" s="87">
        <f t="shared" si="24"/>
        <v>1.2</v>
      </c>
      <c r="M450" s="46">
        <f t="shared" si="25"/>
        <v>45</v>
      </c>
      <c r="N450" s="352"/>
      <c r="O450" s="352"/>
      <c r="P450" s="352"/>
      <c r="Q450" s="352"/>
      <c r="R450" s="352"/>
      <c r="S450" s="352"/>
      <c r="T450" s="352"/>
      <c r="U450" s="352"/>
      <c r="V450" s="352"/>
      <c r="W450" s="352"/>
      <c r="X450" s="352"/>
      <c r="Y450" s="352"/>
      <c r="Z450" s="352"/>
      <c r="AA450" s="352"/>
      <c r="AB450" s="352"/>
      <c r="AC450" s="352"/>
      <c r="AD450" s="83"/>
    </row>
    <row r="451" spans="1:30" s="225" customFormat="1" ht="18" customHeight="1">
      <c r="A451" s="121"/>
      <c r="B451" s="107"/>
      <c r="C451" s="108"/>
      <c r="D451" s="42"/>
      <c r="E451" s="43" t="s">
        <v>426</v>
      </c>
      <c r="F451" s="44" t="s">
        <v>237</v>
      </c>
      <c r="G451" s="170">
        <v>2</v>
      </c>
      <c r="H451" s="144">
        <v>15</v>
      </c>
      <c r="I451" s="157">
        <v>30</v>
      </c>
      <c r="J451" s="106">
        <v>40</v>
      </c>
      <c r="K451" s="87">
        <f t="shared" si="23"/>
        <v>1.2</v>
      </c>
      <c r="L451" s="87">
        <f t="shared" si="24"/>
        <v>1.2</v>
      </c>
      <c r="M451" s="46">
        <f t="shared" si="25"/>
        <v>45</v>
      </c>
      <c r="N451" s="352"/>
      <c r="O451" s="352"/>
      <c r="P451" s="352"/>
      <c r="Q451" s="352"/>
      <c r="R451" s="352"/>
      <c r="S451" s="352"/>
      <c r="T451" s="352"/>
      <c r="U451" s="352"/>
      <c r="V451" s="352"/>
      <c r="W451" s="352"/>
      <c r="X451" s="352"/>
      <c r="Y451" s="352"/>
      <c r="Z451" s="352"/>
      <c r="AA451" s="352"/>
      <c r="AB451" s="352"/>
      <c r="AC451" s="352"/>
      <c r="AD451" s="83"/>
    </row>
    <row r="452" spans="1:30" ht="18" customHeight="1">
      <c r="A452" s="104">
        <v>23</v>
      </c>
      <c r="B452" s="60" t="s">
        <v>119</v>
      </c>
      <c r="C452" s="61" t="s">
        <v>120</v>
      </c>
      <c r="D452" s="42">
        <v>20200010</v>
      </c>
      <c r="E452" s="43" t="s">
        <v>277</v>
      </c>
      <c r="F452" s="44" t="s">
        <v>202</v>
      </c>
      <c r="G452" s="170">
        <v>1</v>
      </c>
      <c r="H452" s="137">
        <v>15</v>
      </c>
      <c r="I452" s="156">
        <v>30</v>
      </c>
      <c r="J452" s="106">
        <v>37</v>
      </c>
      <c r="K452" s="87">
        <f t="shared" si="23"/>
        <v>1.2</v>
      </c>
      <c r="L452" s="87">
        <f t="shared" si="24"/>
        <v>1.2</v>
      </c>
      <c r="M452" s="46">
        <f t="shared" si="25"/>
        <v>45</v>
      </c>
      <c r="N452" s="346">
        <v>67.5</v>
      </c>
      <c r="O452" s="348"/>
      <c r="P452" s="350">
        <f>SUM(M452:M477)+N452+O452</f>
        <v>1156.8</v>
      </c>
      <c r="Q452" s="348">
        <v>0</v>
      </c>
      <c r="R452" s="350">
        <v>56</v>
      </c>
      <c r="S452" s="344">
        <v>450</v>
      </c>
      <c r="T452" s="348">
        <v>450</v>
      </c>
      <c r="U452" s="344">
        <v>112</v>
      </c>
      <c r="V452" s="377">
        <v>112</v>
      </c>
      <c r="W452" s="344">
        <v>56</v>
      </c>
      <c r="X452" s="348">
        <v>56</v>
      </c>
      <c r="Y452" s="350">
        <f>ROUND((P452-T452),1)</f>
        <v>706.8</v>
      </c>
      <c r="Z452" s="389">
        <f>IF(OR(SUM(V452:V477)="",SUM(Q452:Q477)=""),0,IF(OR(SUM(U452:U477)=320,SUM(V452:V477)&gt;0),ROUND((SUM(Q452:Q477)-SUM(V452:V477)),1),0))</f>
        <v>-112</v>
      </c>
      <c r="AA452" s="389">
        <f>IF(OR(SUM(X452:X477)="",SUM(R452:R477)=""),0,IF(OR(SUM(W452:W477)=160,SUM(X452:X477)&gt;0),ROUND((SUM(R452:R477)-SUM(X452:X477)),1),0))</f>
        <v>0</v>
      </c>
      <c r="AB452" s="390">
        <v>0</v>
      </c>
      <c r="AC452" s="395">
        <f>SUM(Y452:AA477)</f>
        <v>594.79999999999995</v>
      </c>
      <c r="AD452" s="83"/>
    </row>
    <row r="453" spans="1:30" ht="18" customHeight="1">
      <c r="A453" s="90"/>
      <c r="B453" s="107"/>
      <c r="C453" s="108"/>
      <c r="D453" s="42">
        <v>20200010</v>
      </c>
      <c r="E453" s="43" t="s">
        <v>277</v>
      </c>
      <c r="F453" s="44" t="s">
        <v>237</v>
      </c>
      <c r="G453" s="170">
        <v>1</v>
      </c>
      <c r="H453" s="137">
        <v>15</v>
      </c>
      <c r="I453" s="156">
        <v>30</v>
      </c>
      <c r="J453" s="106">
        <v>38</v>
      </c>
      <c r="K453" s="87">
        <f t="shared" si="23"/>
        <v>1.2</v>
      </c>
      <c r="L453" s="87">
        <f t="shared" si="24"/>
        <v>1.2</v>
      </c>
      <c r="M453" s="46">
        <f t="shared" si="25"/>
        <v>45</v>
      </c>
      <c r="N453" s="342"/>
      <c r="O453" s="342"/>
      <c r="P453" s="342"/>
      <c r="Q453" s="342"/>
      <c r="R453" s="342"/>
      <c r="S453" s="342"/>
      <c r="T453" s="342"/>
      <c r="U453" s="342"/>
      <c r="V453" s="342"/>
      <c r="W453" s="342"/>
      <c r="X453" s="342"/>
      <c r="Y453" s="342"/>
      <c r="Z453" s="342"/>
      <c r="AA453" s="342"/>
      <c r="AB453" s="342"/>
      <c r="AC453" s="342"/>
      <c r="AD453" s="83"/>
    </row>
    <row r="454" spans="1:30" ht="18" customHeight="1">
      <c r="A454" s="90"/>
      <c r="B454" s="107"/>
      <c r="C454" s="108"/>
      <c r="D454" s="42">
        <v>20200010601</v>
      </c>
      <c r="E454" s="43" t="s">
        <v>278</v>
      </c>
      <c r="F454" s="44" t="s">
        <v>197</v>
      </c>
      <c r="G454" s="170">
        <v>1</v>
      </c>
      <c r="H454" s="137">
        <v>30</v>
      </c>
      <c r="I454" s="156"/>
      <c r="J454" s="106">
        <v>59</v>
      </c>
      <c r="K454" s="87">
        <f t="shared" si="23"/>
        <v>1.2</v>
      </c>
      <c r="L454" s="87">
        <f t="shared" si="24"/>
        <v>0</v>
      </c>
      <c r="M454" s="46">
        <f t="shared" si="25"/>
        <v>36</v>
      </c>
      <c r="N454" s="342"/>
      <c r="O454" s="342"/>
      <c r="P454" s="342"/>
      <c r="Q454" s="342"/>
      <c r="R454" s="342"/>
      <c r="S454" s="342"/>
      <c r="T454" s="342"/>
      <c r="U454" s="342"/>
      <c r="V454" s="342"/>
      <c r="W454" s="342"/>
      <c r="X454" s="342"/>
      <c r="Y454" s="342"/>
      <c r="Z454" s="342"/>
      <c r="AA454" s="342"/>
      <c r="AB454" s="342"/>
      <c r="AC454" s="342"/>
      <c r="AD454" s="83"/>
    </row>
    <row r="455" spans="1:30" s="225" customFormat="1" ht="18" customHeight="1">
      <c r="A455" s="121"/>
      <c r="B455" s="107"/>
      <c r="C455" s="108"/>
      <c r="D455" s="42">
        <v>20200010601</v>
      </c>
      <c r="E455" s="43" t="s">
        <v>508</v>
      </c>
      <c r="F455" s="44" t="s">
        <v>197</v>
      </c>
      <c r="G455" s="170">
        <v>1</v>
      </c>
      <c r="H455" s="137"/>
      <c r="I455" s="156">
        <v>30</v>
      </c>
      <c r="J455" s="106">
        <v>59</v>
      </c>
      <c r="K455" s="87">
        <f t="shared" ref="K455:K518" si="26">IF(OR(LEFT(E455,2)="ĐA",LEFT(E455,2)="DA",LEFT(E455,5)="Đồ án",LEFT(E455,5)="Đồán ",LEFT(E455,9)="Sinh hoạt",LEFT(E455,9)="sinh hoạt",LEFT(E455,6)="Cố vấn",LEFT(E455,6)="cố vấn",LEFT(E455,4)="cvht",LEFT(E455,4)="CVHT",LEFT(E455,4)="shcn",LEFT(E455,4)="SHCN"),0,(IF(AND(H455&gt;0,J455&gt;0),IF(J455&gt;60,1.3,IF(J455&gt;35,1.2,1)),0)))</f>
        <v>0</v>
      </c>
      <c r="L455" s="87">
        <f t="shared" ref="L455:L518" si="27">IF(OR(LEFT(E455,2)="ĐA",LEFT(E455,2)="DA",LEFT(E455,5)="Đồ án",LEFT(E455,5)="Đồán "),0,IF(AND(J455&gt;0,I455&gt;0),IF(AND(OR(LEFT(E455,4)="GDQP",LEFT(E455,4)="gdqp",LEFT(E455,19)="Giáo dục quốc phòng"),J455&gt;50),1.3,IF(J455&gt;35,1.2,IF(J455&gt;29,1.1,1))),0))</f>
        <v>1.2</v>
      </c>
      <c r="M455" s="46">
        <f t="shared" ref="M455:M518" si="28">ROUND(IF(OR(LEFT(E455,2)="ĐA",LEFT(E455,2)="DA",LEFT(E455,5)="Đồ án",LEFT(E455,5)="Đồán "),J455*0.5,(IF(H455&gt;0,H455*K455,"0")+IF(I455&gt;0,(I455*0.75)*L455,"0"))),1)</f>
        <v>27</v>
      </c>
      <c r="N455" s="352"/>
      <c r="O455" s="352"/>
      <c r="P455" s="352"/>
      <c r="Q455" s="352"/>
      <c r="R455" s="352"/>
      <c r="S455" s="352"/>
      <c r="T455" s="352"/>
      <c r="U455" s="352"/>
      <c r="V455" s="352"/>
      <c r="W455" s="352"/>
      <c r="X455" s="352"/>
      <c r="Y455" s="352"/>
      <c r="Z455" s="352"/>
      <c r="AA455" s="352"/>
      <c r="AB455" s="352"/>
      <c r="AC455" s="352"/>
      <c r="AD455" s="83"/>
    </row>
    <row r="456" spans="1:30" s="225" customFormat="1" ht="18" customHeight="1">
      <c r="A456" s="121"/>
      <c r="B456" s="107"/>
      <c r="C456" s="108"/>
      <c r="D456" s="42">
        <v>20200010601</v>
      </c>
      <c r="E456" s="43" t="s">
        <v>509</v>
      </c>
      <c r="F456" s="44" t="s">
        <v>197</v>
      </c>
      <c r="G456" s="170">
        <v>1</v>
      </c>
      <c r="H456" s="137"/>
      <c r="I456" s="156">
        <v>30</v>
      </c>
      <c r="J456" s="106">
        <v>59</v>
      </c>
      <c r="K456" s="87">
        <f t="shared" si="26"/>
        <v>0</v>
      </c>
      <c r="L456" s="87">
        <f t="shared" si="27"/>
        <v>1.2</v>
      </c>
      <c r="M456" s="46">
        <f t="shared" si="28"/>
        <v>27</v>
      </c>
      <c r="N456" s="352"/>
      <c r="O456" s="352"/>
      <c r="P456" s="352"/>
      <c r="Q456" s="352"/>
      <c r="R456" s="352"/>
      <c r="S456" s="352"/>
      <c r="T456" s="352"/>
      <c r="U456" s="352"/>
      <c r="V456" s="352"/>
      <c r="W456" s="352"/>
      <c r="X456" s="352"/>
      <c r="Y456" s="352"/>
      <c r="Z456" s="352"/>
      <c r="AA456" s="352"/>
      <c r="AB456" s="352"/>
      <c r="AC456" s="352"/>
      <c r="AD456" s="83"/>
    </row>
    <row r="457" spans="1:30" ht="18" customHeight="1">
      <c r="A457" s="90"/>
      <c r="B457" s="107"/>
      <c r="C457" s="108"/>
      <c r="D457" s="42">
        <v>21100094</v>
      </c>
      <c r="E457" s="43" t="s">
        <v>279</v>
      </c>
      <c r="F457" s="44" t="s">
        <v>280</v>
      </c>
      <c r="G457" s="170">
        <v>1</v>
      </c>
      <c r="H457" s="137">
        <v>30</v>
      </c>
      <c r="I457" s="156">
        <v>60</v>
      </c>
      <c r="J457" s="106">
        <v>29</v>
      </c>
      <c r="K457" s="87">
        <f t="shared" si="26"/>
        <v>1</v>
      </c>
      <c r="L457" s="87">
        <f t="shared" si="27"/>
        <v>1</v>
      </c>
      <c r="M457" s="46">
        <f t="shared" si="28"/>
        <v>75</v>
      </c>
      <c r="N457" s="342"/>
      <c r="O457" s="342"/>
      <c r="P457" s="342"/>
      <c r="Q457" s="342"/>
      <c r="R457" s="342"/>
      <c r="S457" s="342"/>
      <c r="T457" s="342"/>
      <c r="U457" s="342"/>
      <c r="V457" s="342"/>
      <c r="W457" s="342"/>
      <c r="X457" s="342"/>
      <c r="Y457" s="342"/>
      <c r="Z457" s="342"/>
      <c r="AA457" s="342"/>
      <c r="AB457" s="342"/>
      <c r="AC457" s="342"/>
      <c r="AD457" s="83"/>
    </row>
    <row r="458" spans="1:30" ht="18" customHeight="1">
      <c r="A458" s="90"/>
      <c r="B458" s="107"/>
      <c r="C458" s="108"/>
      <c r="D458" s="42">
        <v>71400135504</v>
      </c>
      <c r="E458" s="43" t="s">
        <v>176</v>
      </c>
      <c r="F458" s="44" t="s">
        <v>281</v>
      </c>
      <c r="G458" s="170">
        <v>1</v>
      </c>
      <c r="H458" s="137">
        <v>30</v>
      </c>
      <c r="I458" s="156">
        <v>30</v>
      </c>
      <c r="J458" s="106">
        <v>35</v>
      </c>
      <c r="K458" s="87">
        <f t="shared" si="26"/>
        <v>1</v>
      </c>
      <c r="L458" s="87">
        <f t="shared" si="27"/>
        <v>1.1000000000000001</v>
      </c>
      <c r="M458" s="46">
        <f t="shared" si="28"/>
        <v>54.8</v>
      </c>
      <c r="N458" s="342"/>
      <c r="O458" s="342"/>
      <c r="P458" s="342"/>
      <c r="Q458" s="342"/>
      <c r="R458" s="342"/>
      <c r="S458" s="342"/>
      <c r="T458" s="342"/>
      <c r="U458" s="342"/>
      <c r="V458" s="342"/>
      <c r="W458" s="342"/>
      <c r="X458" s="342"/>
      <c r="Y458" s="342"/>
      <c r="Z458" s="342"/>
      <c r="AA458" s="342"/>
      <c r="AB458" s="342"/>
      <c r="AC458" s="342"/>
      <c r="AD458" s="83"/>
    </row>
    <row r="459" spans="1:30" ht="18" customHeight="1">
      <c r="A459" s="90"/>
      <c r="B459" s="107"/>
      <c r="C459" s="108"/>
      <c r="D459" s="42">
        <v>21100012201</v>
      </c>
      <c r="E459" s="43" t="s">
        <v>176</v>
      </c>
      <c r="F459" s="44" t="s">
        <v>183</v>
      </c>
      <c r="G459" s="170">
        <v>1</v>
      </c>
      <c r="H459" s="137">
        <v>30</v>
      </c>
      <c r="I459" s="156">
        <v>30</v>
      </c>
      <c r="J459" s="106">
        <v>41</v>
      </c>
      <c r="K459" s="87">
        <f t="shared" si="26"/>
        <v>1.2</v>
      </c>
      <c r="L459" s="87">
        <f t="shared" si="27"/>
        <v>1.2</v>
      </c>
      <c r="M459" s="46">
        <f t="shared" si="28"/>
        <v>63</v>
      </c>
      <c r="N459" s="342"/>
      <c r="O459" s="342"/>
      <c r="P459" s="342"/>
      <c r="Q459" s="342"/>
      <c r="R459" s="342"/>
      <c r="S459" s="342"/>
      <c r="T459" s="342"/>
      <c r="U459" s="342"/>
      <c r="V459" s="342"/>
      <c r="W459" s="342"/>
      <c r="X459" s="342"/>
      <c r="Y459" s="342"/>
      <c r="Z459" s="342"/>
      <c r="AA459" s="342"/>
      <c r="AB459" s="342"/>
      <c r="AC459" s="342"/>
      <c r="AD459" s="83"/>
    </row>
    <row r="460" spans="1:30" ht="18" customHeight="1">
      <c r="A460" s="90"/>
      <c r="B460" s="107"/>
      <c r="C460" s="108"/>
      <c r="D460" s="42">
        <v>21100012204</v>
      </c>
      <c r="E460" s="43" t="s">
        <v>176</v>
      </c>
      <c r="F460" s="44" t="s">
        <v>206</v>
      </c>
      <c r="G460" s="170">
        <v>1</v>
      </c>
      <c r="H460" s="171">
        <v>30</v>
      </c>
      <c r="I460" s="172">
        <v>30</v>
      </c>
      <c r="J460" s="106">
        <v>42</v>
      </c>
      <c r="K460" s="87">
        <f t="shared" si="26"/>
        <v>1.2</v>
      </c>
      <c r="L460" s="87">
        <f t="shared" si="27"/>
        <v>1.2</v>
      </c>
      <c r="M460" s="46">
        <f t="shared" si="28"/>
        <v>63</v>
      </c>
      <c r="N460" s="342"/>
      <c r="O460" s="342"/>
      <c r="P460" s="342"/>
      <c r="Q460" s="342"/>
      <c r="R460" s="342"/>
      <c r="S460" s="342"/>
      <c r="T460" s="342"/>
      <c r="U460" s="342"/>
      <c r="V460" s="342"/>
      <c r="W460" s="342"/>
      <c r="X460" s="342"/>
      <c r="Y460" s="342"/>
      <c r="Z460" s="342"/>
      <c r="AA460" s="342"/>
      <c r="AB460" s="342"/>
      <c r="AC460" s="342"/>
      <c r="AD460" s="83"/>
    </row>
    <row r="461" spans="1:30" ht="18" customHeight="1">
      <c r="A461" s="90"/>
      <c r="B461" s="107"/>
      <c r="C461" s="108"/>
      <c r="D461" s="42">
        <v>50600115401</v>
      </c>
      <c r="E461" s="43" t="s">
        <v>282</v>
      </c>
      <c r="F461" s="44" t="s">
        <v>262</v>
      </c>
      <c r="G461" s="170">
        <v>1</v>
      </c>
      <c r="H461" s="171">
        <v>35</v>
      </c>
      <c r="I461" s="172"/>
      <c r="J461" s="106">
        <v>68</v>
      </c>
      <c r="K461" s="87">
        <f t="shared" si="26"/>
        <v>1.3</v>
      </c>
      <c r="L461" s="87">
        <f t="shared" si="27"/>
        <v>0</v>
      </c>
      <c r="M461" s="46">
        <f t="shared" si="28"/>
        <v>45.5</v>
      </c>
      <c r="N461" s="342"/>
      <c r="O461" s="342"/>
      <c r="P461" s="342"/>
      <c r="Q461" s="342"/>
      <c r="R461" s="342"/>
      <c r="S461" s="342"/>
      <c r="T461" s="342"/>
      <c r="U461" s="342"/>
      <c r="V461" s="342"/>
      <c r="W461" s="342"/>
      <c r="X461" s="342"/>
      <c r="Y461" s="342"/>
      <c r="Z461" s="342"/>
      <c r="AA461" s="342"/>
      <c r="AB461" s="342"/>
      <c r="AC461" s="342"/>
      <c r="AD461" s="83"/>
    </row>
    <row r="462" spans="1:30" ht="18" customHeight="1">
      <c r="A462" s="90"/>
      <c r="B462" s="107"/>
      <c r="C462" s="108"/>
      <c r="D462" s="42">
        <v>50600115401</v>
      </c>
      <c r="E462" s="43" t="s">
        <v>282</v>
      </c>
      <c r="F462" s="44" t="s">
        <v>262</v>
      </c>
      <c r="G462" s="170">
        <v>1</v>
      </c>
      <c r="H462" s="171"/>
      <c r="I462" s="172">
        <v>40</v>
      </c>
      <c r="J462" s="106">
        <v>39</v>
      </c>
      <c r="K462" s="87">
        <f t="shared" si="26"/>
        <v>0</v>
      </c>
      <c r="L462" s="87">
        <f t="shared" si="27"/>
        <v>1.2</v>
      </c>
      <c r="M462" s="46">
        <f t="shared" si="28"/>
        <v>36</v>
      </c>
      <c r="N462" s="342"/>
      <c r="O462" s="342"/>
      <c r="P462" s="342"/>
      <c r="Q462" s="342"/>
      <c r="R462" s="342"/>
      <c r="S462" s="342"/>
      <c r="T462" s="342"/>
      <c r="U462" s="342"/>
      <c r="V462" s="342"/>
      <c r="W462" s="342"/>
      <c r="X462" s="342"/>
      <c r="Y462" s="342"/>
      <c r="Z462" s="342"/>
      <c r="AA462" s="342"/>
      <c r="AB462" s="342"/>
      <c r="AC462" s="342"/>
      <c r="AD462" s="83"/>
    </row>
    <row r="463" spans="1:30" ht="18" customHeight="1">
      <c r="A463" s="90"/>
      <c r="B463" s="107"/>
      <c r="C463" s="108"/>
      <c r="D463" s="42">
        <v>50600115401</v>
      </c>
      <c r="E463" s="43" t="s">
        <v>282</v>
      </c>
      <c r="F463" s="44" t="s">
        <v>262</v>
      </c>
      <c r="G463" s="170">
        <v>1</v>
      </c>
      <c r="H463" s="137"/>
      <c r="I463" s="156">
        <v>40</v>
      </c>
      <c r="J463" s="106">
        <v>29</v>
      </c>
      <c r="K463" s="87">
        <f t="shared" si="26"/>
        <v>0</v>
      </c>
      <c r="L463" s="87">
        <f t="shared" si="27"/>
        <v>1</v>
      </c>
      <c r="M463" s="46">
        <f t="shared" si="28"/>
        <v>30</v>
      </c>
      <c r="N463" s="342"/>
      <c r="O463" s="342"/>
      <c r="P463" s="342"/>
      <c r="Q463" s="342"/>
      <c r="R463" s="342"/>
      <c r="S463" s="342"/>
      <c r="T463" s="342"/>
      <c r="U463" s="342"/>
      <c r="V463" s="342"/>
      <c r="W463" s="342"/>
      <c r="X463" s="342"/>
      <c r="Y463" s="342"/>
      <c r="Z463" s="342"/>
      <c r="AA463" s="342"/>
      <c r="AB463" s="342"/>
      <c r="AC463" s="342"/>
      <c r="AD463" s="83"/>
    </row>
    <row r="464" spans="1:30" ht="18" customHeight="1">
      <c r="A464" s="90"/>
      <c r="B464" s="107"/>
      <c r="C464" s="108"/>
      <c r="D464" s="42"/>
      <c r="E464" s="43" t="s">
        <v>328</v>
      </c>
      <c r="F464" s="44" t="s">
        <v>205</v>
      </c>
      <c r="G464" s="170"/>
      <c r="H464" s="137"/>
      <c r="I464" s="156"/>
      <c r="J464" s="106"/>
      <c r="K464" s="87">
        <f t="shared" si="26"/>
        <v>0</v>
      </c>
      <c r="L464" s="87">
        <f t="shared" si="27"/>
        <v>0</v>
      </c>
      <c r="M464" s="46">
        <f t="shared" si="28"/>
        <v>0</v>
      </c>
      <c r="N464" s="342"/>
      <c r="O464" s="342"/>
      <c r="P464" s="342"/>
      <c r="Q464" s="342"/>
      <c r="R464" s="342"/>
      <c r="S464" s="342"/>
      <c r="T464" s="342"/>
      <c r="U464" s="342"/>
      <c r="V464" s="342"/>
      <c r="W464" s="342"/>
      <c r="X464" s="342"/>
      <c r="Y464" s="342"/>
      <c r="Z464" s="342"/>
      <c r="AA464" s="342"/>
      <c r="AB464" s="342"/>
      <c r="AC464" s="342"/>
      <c r="AD464" s="83"/>
    </row>
    <row r="465" spans="1:30" ht="18" customHeight="1">
      <c r="A465" s="90"/>
      <c r="B465" s="107"/>
      <c r="C465" s="108"/>
      <c r="D465" s="42"/>
      <c r="E465" s="43" t="s">
        <v>431</v>
      </c>
      <c r="F465" s="44" t="s">
        <v>319</v>
      </c>
      <c r="G465" s="170">
        <v>2</v>
      </c>
      <c r="H465" s="137">
        <v>15</v>
      </c>
      <c r="I465" s="156"/>
      <c r="J465" s="106">
        <v>40</v>
      </c>
      <c r="K465" s="87">
        <f t="shared" si="26"/>
        <v>1.2</v>
      </c>
      <c r="L465" s="87">
        <f t="shared" si="27"/>
        <v>0</v>
      </c>
      <c r="M465" s="46">
        <f t="shared" si="28"/>
        <v>18</v>
      </c>
      <c r="N465" s="342"/>
      <c r="O465" s="342"/>
      <c r="P465" s="342"/>
      <c r="Q465" s="342"/>
      <c r="R465" s="342"/>
      <c r="S465" s="342"/>
      <c r="T465" s="342"/>
      <c r="U465" s="342"/>
      <c r="V465" s="342"/>
      <c r="W465" s="342"/>
      <c r="X465" s="342"/>
      <c r="Y465" s="342"/>
      <c r="Z465" s="342"/>
      <c r="AA465" s="342"/>
      <c r="AB465" s="342"/>
      <c r="AC465" s="342"/>
      <c r="AD465" s="83"/>
    </row>
    <row r="466" spans="1:30" s="225" customFormat="1" ht="18" customHeight="1">
      <c r="A466" s="121"/>
      <c r="B466" s="107"/>
      <c r="C466" s="108"/>
      <c r="D466" s="42"/>
      <c r="E466" s="43" t="s">
        <v>510</v>
      </c>
      <c r="F466" s="44" t="s">
        <v>319</v>
      </c>
      <c r="G466" s="170">
        <v>2</v>
      </c>
      <c r="H466" s="137"/>
      <c r="I466" s="156">
        <v>30</v>
      </c>
      <c r="J466" s="106">
        <v>40</v>
      </c>
      <c r="K466" s="87">
        <f t="shared" si="26"/>
        <v>0</v>
      </c>
      <c r="L466" s="87">
        <f t="shared" si="27"/>
        <v>1.2</v>
      </c>
      <c r="M466" s="46">
        <f t="shared" si="28"/>
        <v>27</v>
      </c>
      <c r="N466" s="352"/>
      <c r="O466" s="352"/>
      <c r="P466" s="352"/>
      <c r="Q466" s="352"/>
      <c r="R466" s="352"/>
      <c r="S466" s="352"/>
      <c r="T466" s="352"/>
      <c r="U466" s="352"/>
      <c r="V466" s="352"/>
      <c r="W466" s="352"/>
      <c r="X466" s="352"/>
      <c r="Y466" s="352"/>
      <c r="Z466" s="352"/>
      <c r="AA466" s="352"/>
      <c r="AB466" s="352"/>
      <c r="AC466" s="352"/>
      <c r="AD466" s="83"/>
    </row>
    <row r="467" spans="1:30" s="225" customFormat="1" ht="18" customHeight="1">
      <c r="A467" s="121"/>
      <c r="B467" s="107"/>
      <c r="C467" s="108"/>
      <c r="D467" s="42"/>
      <c r="E467" s="43" t="s">
        <v>511</v>
      </c>
      <c r="F467" s="44" t="s">
        <v>319</v>
      </c>
      <c r="G467" s="170">
        <v>2</v>
      </c>
      <c r="H467" s="137"/>
      <c r="I467" s="156">
        <v>30</v>
      </c>
      <c r="J467" s="106">
        <v>40</v>
      </c>
      <c r="K467" s="87">
        <f t="shared" si="26"/>
        <v>0</v>
      </c>
      <c r="L467" s="87">
        <f t="shared" si="27"/>
        <v>1.2</v>
      </c>
      <c r="M467" s="46">
        <f t="shared" si="28"/>
        <v>27</v>
      </c>
      <c r="N467" s="352"/>
      <c r="O467" s="352"/>
      <c r="P467" s="352"/>
      <c r="Q467" s="352"/>
      <c r="R467" s="352"/>
      <c r="S467" s="352"/>
      <c r="T467" s="352"/>
      <c r="U467" s="352"/>
      <c r="V467" s="352"/>
      <c r="W467" s="352"/>
      <c r="X467" s="352"/>
      <c r="Y467" s="352"/>
      <c r="Z467" s="352"/>
      <c r="AA467" s="352"/>
      <c r="AB467" s="352"/>
      <c r="AC467" s="352"/>
      <c r="AD467" s="83"/>
    </row>
    <row r="468" spans="1:30" ht="18" customHeight="1">
      <c r="A468" s="90"/>
      <c r="B468" s="63"/>
      <c r="C468" s="108"/>
      <c r="D468" s="42"/>
      <c r="E468" s="43" t="s">
        <v>431</v>
      </c>
      <c r="F468" s="44" t="s">
        <v>216</v>
      </c>
      <c r="G468" s="170">
        <v>2</v>
      </c>
      <c r="H468" s="137">
        <v>15</v>
      </c>
      <c r="I468" s="156">
        <v>30</v>
      </c>
      <c r="J468" s="106">
        <v>40</v>
      </c>
      <c r="K468" s="87">
        <f t="shared" si="26"/>
        <v>1.2</v>
      </c>
      <c r="L468" s="87">
        <f t="shared" si="27"/>
        <v>1.2</v>
      </c>
      <c r="M468" s="46">
        <f t="shared" si="28"/>
        <v>45</v>
      </c>
      <c r="N468" s="342"/>
      <c r="O468" s="342"/>
      <c r="P468" s="342"/>
      <c r="Q468" s="342"/>
      <c r="R468" s="342"/>
      <c r="S468" s="342"/>
      <c r="T468" s="342"/>
      <c r="U468" s="342"/>
      <c r="V468" s="342"/>
      <c r="W468" s="342"/>
      <c r="X468" s="342"/>
      <c r="Y468" s="342"/>
      <c r="Z468" s="342"/>
      <c r="AA468" s="342"/>
      <c r="AB468" s="342"/>
      <c r="AC468" s="342"/>
      <c r="AD468" s="83"/>
    </row>
    <row r="469" spans="1:30" ht="18" customHeight="1">
      <c r="A469" s="90"/>
      <c r="B469" s="107"/>
      <c r="C469" s="108"/>
      <c r="D469" s="42"/>
      <c r="E469" s="43" t="s">
        <v>267</v>
      </c>
      <c r="F469" s="44" t="s">
        <v>260</v>
      </c>
      <c r="G469" s="170">
        <v>2</v>
      </c>
      <c r="H469" s="137">
        <v>30</v>
      </c>
      <c r="I469" s="156">
        <v>30</v>
      </c>
      <c r="J469" s="106">
        <v>40</v>
      </c>
      <c r="K469" s="87">
        <f t="shared" si="26"/>
        <v>1.2</v>
      </c>
      <c r="L469" s="87">
        <f t="shared" si="27"/>
        <v>1.2</v>
      </c>
      <c r="M469" s="46">
        <f t="shared" si="28"/>
        <v>63</v>
      </c>
      <c r="N469" s="342"/>
      <c r="O469" s="342"/>
      <c r="P469" s="342"/>
      <c r="Q469" s="342"/>
      <c r="R469" s="342"/>
      <c r="S469" s="342"/>
      <c r="T469" s="342"/>
      <c r="U469" s="342"/>
      <c r="V469" s="342"/>
      <c r="W469" s="342"/>
      <c r="X469" s="342"/>
      <c r="Y469" s="342"/>
      <c r="Z469" s="342"/>
      <c r="AA469" s="342"/>
      <c r="AB469" s="342"/>
      <c r="AC469" s="342"/>
      <c r="AD469" s="83"/>
    </row>
    <row r="470" spans="1:30" ht="18" customHeight="1">
      <c r="A470" s="90"/>
      <c r="B470" s="107"/>
      <c r="C470" s="108"/>
      <c r="D470" s="42"/>
      <c r="E470" s="43" t="s">
        <v>432</v>
      </c>
      <c r="F470" s="44" t="s">
        <v>260</v>
      </c>
      <c r="G470" s="170">
        <v>2</v>
      </c>
      <c r="H470" s="144">
        <v>30</v>
      </c>
      <c r="I470" s="157">
        <v>30</v>
      </c>
      <c r="J470" s="106">
        <v>40</v>
      </c>
      <c r="K470" s="87">
        <f t="shared" si="26"/>
        <v>1.2</v>
      </c>
      <c r="L470" s="87">
        <f t="shared" si="27"/>
        <v>1.2</v>
      </c>
      <c r="M470" s="46">
        <f t="shared" si="28"/>
        <v>63</v>
      </c>
      <c r="N470" s="342"/>
      <c r="O470" s="342"/>
      <c r="P470" s="342"/>
      <c r="Q470" s="342"/>
      <c r="R470" s="342"/>
      <c r="S470" s="342"/>
      <c r="T470" s="342"/>
      <c r="U470" s="342"/>
      <c r="V470" s="342"/>
      <c r="W470" s="342"/>
      <c r="X470" s="342"/>
      <c r="Y470" s="342"/>
      <c r="Z470" s="342"/>
      <c r="AA470" s="342"/>
      <c r="AB470" s="342"/>
      <c r="AC470" s="342"/>
      <c r="AD470" s="83"/>
    </row>
    <row r="471" spans="1:30" ht="18" customHeight="1">
      <c r="A471" s="90"/>
      <c r="B471" s="107"/>
      <c r="C471" s="108"/>
      <c r="D471" s="42"/>
      <c r="E471" s="234" t="s">
        <v>395</v>
      </c>
      <c r="F471" s="235" t="s">
        <v>325</v>
      </c>
      <c r="G471" s="236">
        <v>2</v>
      </c>
      <c r="H471" s="237"/>
      <c r="I471" s="238"/>
      <c r="J471" s="239">
        <v>40</v>
      </c>
      <c r="K471" s="87">
        <f t="shared" si="26"/>
        <v>0</v>
      </c>
      <c r="L471" s="87">
        <f t="shared" si="27"/>
        <v>0</v>
      </c>
      <c r="M471" s="46">
        <f t="shared" si="28"/>
        <v>20</v>
      </c>
      <c r="N471" s="342"/>
      <c r="O471" s="342"/>
      <c r="P471" s="342"/>
      <c r="Q471" s="342"/>
      <c r="R471" s="342"/>
      <c r="S471" s="342"/>
      <c r="T471" s="342"/>
      <c r="U471" s="342"/>
      <c r="V471" s="342"/>
      <c r="W471" s="342"/>
      <c r="X471" s="342"/>
      <c r="Y471" s="342"/>
      <c r="Z471" s="342"/>
      <c r="AA471" s="342"/>
      <c r="AB471" s="342"/>
      <c r="AC471" s="342"/>
      <c r="AD471" s="83"/>
    </row>
    <row r="472" spans="1:30" s="225" customFormat="1" ht="18" customHeight="1">
      <c r="A472" s="121"/>
      <c r="B472" s="107"/>
      <c r="C472" s="108"/>
      <c r="D472" s="42"/>
      <c r="E472" s="43" t="s">
        <v>278</v>
      </c>
      <c r="F472" s="44" t="s">
        <v>320</v>
      </c>
      <c r="G472" s="170">
        <v>2</v>
      </c>
      <c r="H472" s="144">
        <v>30</v>
      </c>
      <c r="I472" s="157"/>
      <c r="J472" s="106">
        <v>40</v>
      </c>
      <c r="K472" s="87">
        <f t="shared" si="26"/>
        <v>1.2</v>
      </c>
      <c r="L472" s="87">
        <f t="shared" si="27"/>
        <v>0</v>
      </c>
      <c r="M472" s="46">
        <f t="shared" si="28"/>
        <v>36</v>
      </c>
      <c r="N472" s="352"/>
      <c r="O472" s="352"/>
      <c r="P472" s="352"/>
      <c r="Q472" s="352"/>
      <c r="R472" s="352"/>
      <c r="S472" s="352"/>
      <c r="T472" s="352"/>
      <c r="U472" s="352"/>
      <c r="V472" s="352"/>
      <c r="W472" s="352"/>
      <c r="X472" s="352"/>
      <c r="Y472" s="352"/>
      <c r="Z472" s="352"/>
      <c r="AA472" s="352"/>
      <c r="AB472" s="352"/>
      <c r="AC472" s="352"/>
      <c r="AD472" s="83"/>
    </row>
    <row r="473" spans="1:30" s="225" customFormat="1" ht="18" customHeight="1">
      <c r="A473" s="121"/>
      <c r="B473" s="107"/>
      <c r="C473" s="108"/>
      <c r="D473" s="42"/>
      <c r="E473" s="43" t="s">
        <v>508</v>
      </c>
      <c r="F473" s="44" t="s">
        <v>320</v>
      </c>
      <c r="G473" s="170">
        <v>2</v>
      </c>
      <c r="H473" s="144"/>
      <c r="I473" s="157">
        <v>30</v>
      </c>
      <c r="J473" s="106">
        <v>40</v>
      </c>
      <c r="K473" s="87">
        <f t="shared" si="26"/>
        <v>0</v>
      </c>
      <c r="L473" s="87">
        <f t="shared" si="27"/>
        <v>1.2</v>
      </c>
      <c r="M473" s="46">
        <f t="shared" si="28"/>
        <v>27</v>
      </c>
      <c r="N473" s="352"/>
      <c r="O473" s="352"/>
      <c r="P473" s="352"/>
      <c r="Q473" s="352"/>
      <c r="R473" s="352"/>
      <c r="S473" s="352"/>
      <c r="T473" s="352"/>
      <c r="U473" s="352"/>
      <c r="V473" s="352"/>
      <c r="W473" s="352"/>
      <c r="X473" s="352"/>
      <c r="Y473" s="352"/>
      <c r="Z473" s="352"/>
      <c r="AA473" s="352"/>
      <c r="AB473" s="352"/>
      <c r="AC473" s="352"/>
      <c r="AD473" s="83"/>
    </row>
    <row r="474" spans="1:30" s="225" customFormat="1" ht="18" customHeight="1">
      <c r="A474" s="121"/>
      <c r="B474" s="107"/>
      <c r="C474" s="108"/>
      <c r="D474" s="42"/>
      <c r="E474" s="43" t="s">
        <v>509</v>
      </c>
      <c r="F474" s="44" t="s">
        <v>320</v>
      </c>
      <c r="G474" s="170">
        <v>2</v>
      </c>
      <c r="H474" s="144"/>
      <c r="I474" s="157">
        <v>30</v>
      </c>
      <c r="J474" s="106">
        <v>40</v>
      </c>
      <c r="K474" s="87">
        <f t="shared" si="26"/>
        <v>0</v>
      </c>
      <c r="L474" s="87">
        <f t="shared" si="27"/>
        <v>1.2</v>
      </c>
      <c r="M474" s="46">
        <f t="shared" si="28"/>
        <v>27</v>
      </c>
      <c r="N474" s="352"/>
      <c r="O474" s="352"/>
      <c r="P474" s="352"/>
      <c r="Q474" s="352"/>
      <c r="R474" s="352"/>
      <c r="S474" s="352"/>
      <c r="T474" s="352"/>
      <c r="U474" s="352"/>
      <c r="V474" s="352"/>
      <c r="W474" s="352"/>
      <c r="X474" s="352"/>
      <c r="Y474" s="352"/>
      <c r="Z474" s="352"/>
      <c r="AA474" s="352"/>
      <c r="AB474" s="352"/>
      <c r="AC474" s="352"/>
      <c r="AD474" s="83"/>
    </row>
    <row r="475" spans="1:30" s="225" customFormat="1" ht="18" customHeight="1">
      <c r="A475" s="121"/>
      <c r="B475" s="107"/>
      <c r="C475" s="108"/>
      <c r="D475" s="42"/>
      <c r="E475" s="43" t="s">
        <v>278</v>
      </c>
      <c r="F475" s="44" t="s">
        <v>177</v>
      </c>
      <c r="G475" s="170">
        <v>2</v>
      </c>
      <c r="H475" s="144">
        <v>30</v>
      </c>
      <c r="I475" s="157">
        <v>30</v>
      </c>
      <c r="J475" s="106">
        <v>40</v>
      </c>
      <c r="K475" s="87">
        <f t="shared" si="26"/>
        <v>1.2</v>
      </c>
      <c r="L475" s="87">
        <f t="shared" si="27"/>
        <v>1.2</v>
      </c>
      <c r="M475" s="46">
        <f t="shared" si="28"/>
        <v>63</v>
      </c>
      <c r="N475" s="352"/>
      <c r="O475" s="352"/>
      <c r="P475" s="352"/>
      <c r="Q475" s="352"/>
      <c r="R475" s="352"/>
      <c r="S475" s="352"/>
      <c r="T475" s="352"/>
      <c r="U475" s="352"/>
      <c r="V475" s="352"/>
      <c r="W475" s="352"/>
      <c r="X475" s="352"/>
      <c r="Y475" s="352"/>
      <c r="Z475" s="352"/>
      <c r="AA475" s="352"/>
      <c r="AB475" s="352"/>
      <c r="AC475" s="352"/>
      <c r="AD475" s="83"/>
    </row>
    <row r="476" spans="1:30" ht="18" customHeight="1">
      <c r="A476" s="90"/>
      <c r="B476" s="107"/>
      <c r="C476" s="108"/>
      <c r="D476" s="42"/>
      <c r="E476" s="43" t="s">
        <v>278</v>
      </c>
      <c r="F476" s="44" t="s">
        <v>433</v>
      </c>
      <c r="G476" s="170">
        <v>2</v>
      </c>
      <c r="H476" s="144">
        <v>30</v>
      </c>
      <c r="I476" s="157">
        <v>30</v>
      </c>
      <c r="J476" s="106">
        <v>40</v>
      </c>
      <c r="K476" s="87">
        <f t="shared" si="26"/>
        <v>1.2</v>
      </c>
      <c r="L476" s="87">
        <f t="shared" si="27"/>
        <v>1.2</v>
      </c>
      <c r="M476" s="46">
        <f t="shared" si="28"/>
        <v>63</v>
      </c>
      <c r="N476" s="342"/>
      <c r="O476" s="342"/>
      <c r="P476" s="342"/>
      <c r="Q476" s="342"/>
      <c r="R476" s="342"/>
      <c r="S476" s="342"/>
      <c r="T476" s="342"/>
      <c r="U476" s="342"/>
      <c r="V476" s="342"/>
      <c r="W476" s="342"/>
      <c r="X476" s="342"/>
      <c r="Y476" s="342"/>
      <c r="Z476" s="342"/>
      <c r="AA476" s="342"/>
      <c r="AB476" s="342"/>
      <c r="AC476" s="342"/>
      <c r="AD476" s="83"/>
    </row>
    <row r="477" spans="1:30" ht="18" customHeight="1">
      <c r="A477" s="90"/>
      <c r="B477" s="107"/>
      <c r="C477" s="108"/>
      <c r="D477" s="42"/>
      <c r="E477" s="43" t="s">
        <v>278</v>
      </c>
      <c r="F477" s="44" t="s">
        <v>434</v>
      </c>
      <c r="G477" s="170">
        <v>2</v>
      </c>
      <c r="H477" s="144">
        <v>30</v>
      </c>
      <c r="I477" s="157">
        <v>30</v>
      </c>
      <c r="J477" s="106">
        <v>40</v>
      </c>
      <c r="K477" s="87">
        <f t="shared" si="26"/>
        <v>1.2</v>
      </c>
      <c r="L477" s="87">
        <f t="shared" si="27"/>
        <v>1.2</v>
      </c>
      <c r="M477" s="46">
        <f t="shared" si="28"/>
        <v>63</v>
      </c>
      <c r="N477" s="342"/>
      <c r="O477" s="342"/>
      <c r="P477" s="342"/>
      <c r="Q477" s="342"/>
      <c r="R477" s="342"/>
      <c r="S477" s="342"/>
      <c r="T477" s="342"/>
      <c r="U477" s="342"/>
      <c r="V477" s="342"/>
      <c r="W477" s="342"/>
      <c r="X477" s="342"/>
      <c r="Y477" s="342"/>
      <c r="Z477" s="342"/>
      <c r="AA477" s="342"/>
      <c r="AB477" s="342"/>
      <c r="AC477" s="342"/>
      <c r="AD477" s="83"/>
    </row>
    <row r="478" spans="1:30" ht="18" customHeight="1">
      <c r="A478" s="104">
        <v>24</v>
      </c>
      <c r="B478" s="60" t="s">
        <v>121</v>
      </c>
      <c r="C478" s="61" t="s">
        <v>122</v>
      </c>
      <c r="D478" s="42">
        <v>21100150001</v>
      </c>
      <c r="E478" s="43" t="s">
        <v>322</v>
      </c>
      <c r="F478" s="184" t="s">
        <v>324</v>
      </c>
      <c r="G478" s="111">
        <v>1</v>
      </c>
      <c r="H478" s="204">
        <v>4</v>
      </c>
      <c r="I478" s="204">
        <v>4</v>
      </c>
      <c r="J478" s="106">
        <v>32</v>
      </c>
      <c r="K478" s="87">
        <f t="shared" si="26"/>
        <v>1</v>
      </c>
      <c r="L478" s="87">
        <f t="shared" si="27"/>
        <v>1.1000000000000001</v>
      </c>
      <c r="M478" s="46">
        <f t="shared" si="28"/>
        <v>7.3</v>
      </c>
      <c r="N478" s="346">
        <f>67.5/15</f>
        <v>4.5</v>
      </c>
      <c r="O478" s="348"/>
      <c r="P478" s="350">
        <f>SUM(M478:M491)+N478+O478</f>
        <v>59.8</v>
      </c>
      <c r="Q478" s="348"/>
      <c r="R478" s="350">
        <v>41</v>
      </c>
      <c r="S478" s="344">
        <v>450</v>
      </c>
      <c r="T478" s="348">
        <v>450</v>
      </c>
      <c r="U478" s="344">
        <v>112</v>
      </c>
      <c r="V478" s="377">
        <v>112</v>
      </c>
      <c r="W478" s="344">
        <v>56</v>
      </c>
      <c r="X478" s="348">
        <v>56</v>
      </c>
      <c r="Y478" s="350">
        <f>ROUND((P478-T478),1)</f>
        <v>-390.2</v>
      </c>
      <c r="Z478" s="389">
        <f>IF(OR(SUM(V478:V491)="",SUM(Q478:Q491)=""),0,IF(OR(SUM(U478:U491)=320,SUM(V478:V491)&gt;0),ROUND((SUM(Q478:Q491)-SUM(V478:V491)),1),0))</f>
        <v>-112</v>
      </c>
      <c r="AA478" s="389">
        <f>IF(OR(SUM(X478:X491)="",SUM(R478:R491)=""),0,IF(OR(SUM(W478:W491)=160,SUM(X478:X491)&gt;0),ROUND((SUM(R478:R491)-SUM(X478:X491)),1),0))</f>
        <v>-15</v>
      </c>
      <c r="AB478" s="390"/>
      <c r="AC478" s="395">
        <f>SUM(Y478:AA491)</f>
        <v>-517.20000000000005</v>
      </c>
      <c r="AD478" s="83"/>
    </row>
    <row r="479" spans="1:30" ht="18" customHeight="1">
      <c r="A479" s="90"/>
      <c r="B479" s="107"/>
      <c r="C479" s="108"/>
      <c r="D479" s="42">
        <v>21100150002</v>
      </c>
      <c r="E479" s="43" t="s">
        <v>322</v>
      </c>
      <c r="F479" s="184" t="s">
        <v>325</v>
      </c>
      <c r="G479" s="141">
        <v>1</v>
      </c>
      <c r="H479" s="205">
        <v>6</v>
      </c>
      <c r="I479" s="205">
        <v>6</v>
      </c>
      <c r="J479" s="106">
        <v>28</v>
      </c>
      <c r="K479" s="87">
        <f t="shared" si="26"/>
        <v>1</v>
      </c>
      <c r="L479" s="87">
        <f t="shared" si="27"/>
        <v>1</v>
      </c>
      <c r="M479" s="46">
        <f t="shared" si="28"/>
        <v>10.5</v>
      </c>
      <c r="N479" s="342"/>
      <c r="O479" s="342"/>
      <c r="P479" s="342"/>
      <c r="Q479" s="342"/>
      <c r="R479" s="342"/>
      <c r="S479" s="342"/>
      <c r="T479" s="342"/>
      <c r="U479" s="342"/>
      <c r="V479" s="342"/>
      <c r="W479" s="342"/>
      <c r="X479" s="342"/>
      <c r="Y479" s="342"/>
      <c r="Z479" s="342"/>
      <c r="AA479" s="342"/>
      <c r="AB479" s="342"/>
      <c r="AC479" s="342"/>
      <c r="AD479" s="83"/>
    </row>
    <row r="480" spans="1:30" ht="18" customHeight="1">
      <c r="A480" s="90"/>
      <c r="B480" s="107"/>
      <c r="C480" s="108"/>
      <c r="D480" s="42">
        <v>41000010801</v>
      </c>
      <c r="E480" s="43" t="s">
        <v>322</v>
      </c>
      <c r="F480" s="184" t="s">
        <v>326</v>
      </c>
      <c r="G480" s="141">
        <v>1</v>
      </c>
      <c r="H480" s="205">
        <v>2</v>
      </c>
      <c r="I480" s="205">
        <v>4</v>
      </c>
      <c r="J480" s="106">
        <v>27</v>
      </c>
      <c r="K480" s="87">
        <f t="shared" si="26"/>
        <v>1</v>
      </c>
      <c r="L480" s="87">
        <f t="shared" si="27"/>
        <v>1</v>
      </c>
      <c r="M480" s="46">
        <f t="shared" si="28"/>
        <v>5</v>
      </c>
      <c r="N480" s="342"/>
      <c r="O480" s="342"/>
      <c r="P480" s="342"/>
      <c r="Q480" s="342"/>
      <c r="R480" s="342"/>
      <c r="S480" s="342"/>
      <c r="T480" s="342"/>
      <c r="U480" s="342"/>
      <c r="V480" s="342"/>
      <c r="W480" s="342"/>
      <c r="X480" s="342"/>
      <c r="Y480" s="342"/>
      <c r="Z480" s="342"/>
      <c r="AA480" s="342"/>
      <c r="AB480" s="342"/>
      <c r="AC480" s="342"/>
      <c r="AD480" s="83"/>
    </row>
    <row r="481" spans="1:30" ht="18" customHeight="1">
      <c r="A481" s="90"/>
      <c r="B481" s="107"/>
      <c r="C481" s="108"/>
      <c r="D481" s="42">
        <v>21100149801</v>
      </c>
      <c r="E481" s="43" t="s">
        <v>334</v>
      </c>
      <c r="F481" s="184" t="s">
        <v>169</v>
      </c>
      <c r="G481" s="141">
        <v>1</v>
      </c>
      <c r="H481" s="205">
        <v>4</v>
      </c>
      <c r="I481" s="205">
        <v>4</v>
      </c>
      <c r="J481" s="106">
        <v>37</v>
      </c>
      <c r="K481" s="87">
        <f t="shared" si="26"/>
        <v>1.2</v>
      </c>
      <c r="L481" s="87">
        <f t="shared" si="27"/>
        <v>1.2</v>
      </c>
      <c r="M481" s="46">
        <f t="shared" si="28"/>
        <v>8.4</v>
      </c>
      <c r="N481" s="342"/>
      <c r="O481" s="342"/>
      <c r="P481" s="342"/>
      <c r="Q481" s="342"/>
      <c r="R481" s="342"/>
      <c r="S481" s="342"/>
      <c r="T481" s="342"/>
      <c r="U481" s="342"/>
      <c r="V481" s="342"/>
      <c r="W481" s="342"/>
      <c r="X481" s="342"/>
      <c r="Y481" s="342"/>
      <c r="Z481" s="342"/>
      <c r="AA481" s="342"/>
      <c r="AB481" s="342"/>
      <c r="AC481" s="342"/>
      <c r="AD481" s="83"/>
    </row>
    <row r="482" spans="1:30" ht="18" customHeight="1">
      <c r="A482" s="90"/>
      <c r="B482" s="107"/>
      <c r="C482" s="108"/>
      <c r="D482" s="42">
        <v>21100149802</v>
      </c>
      <c r="E482" s="43" t="s">
        <v>334</v>
      </c>
      <c r="F482" s="184" t="s">
        <v>170</v>
      </c>
      <c r="G482" s="141">
        <v>1</v>
      </c>
      <c r="H482" s="205">
        <v>4</v>
      </c>
      <c r="I482" s="205">
        <v>4</v>
      </c>
      <c r="J482" s="106">
        <v>33</v>
      </c>
      <c r="K482" s="87">
        <f t="shared" si="26"/>
        <v>1</v>
      </c>
      <c r="L482" s="87">
        <f t="shared" si="27"/>
        <v>1.1000000000000001</v>
      </c>
      <c r="M482" s="46">
        <f t="shared" si="28"/>
        <v>7.3</v>
      </c>
      <c r="N482" s="342"/>
      <c r="O482" s="342"/>
      <c r="P482" s="342"/>
      <c r="Q482" s="342"/>
      <c r="R482" s="342"/>
      <c r="S482" s="342"/>
      <c r="T482" s="342"/>
      <c r="U482" s="342"/>
      <c r="V482" s="342"/>
      <c r="W482" s="342"/>
      <c r="X482" s="342"/>
      <c r="Y482" s="342"/>
      <c r="Z482" s="342"/>
      <c r="AA482" s="342"/>
      <c r="AB482" s="342"/>
      <c r="AC482" s="342"/>
      <c r="AD482" s="83"/>
    </row>
    <row r="483" spans="1:30" ht="18" customHeight="1">
      <c r="A483" s="90"/>
      <c r="B483" s="107"/>
      <c r="C483" s="108"/>
      <c r="D483" s="42" t="s">
        <v>311</v>
      </c>
      <c r="E483" s="43" t="s">
        <v>328</v>
      </c>
      <c r="F483" s="44" t="s">
        <v>216</v>
      </c>
      <c r="G483" s="141">
        <v>1</v>
      </c>
      <c r="H483" s="205">
        <v>2</v>
      </c>
      <c r="I483" s="205"/>
      <c r="J483" s="106">
        <v>22</v>
      </c>
      <c r="K483" s="87">
        <f t="shared" si="26"/>
        <v>0</v>
      </c>
      <c r="L483" s="87">
        <f t="shared" si="27"/>
        <v>0</v>
      </c>
      <c r="M483" s="46">
        <f t="shared" si="28"/>
        <v>0</v>
      </c>
      <c r="N483" s="342"/>
      <c r="O483" s="342"/>
      <c r="P483" s="342"/>
      <c r="Q483" s="342"/>
      <c r="R483" s="342"/>
      <c r="S483" s="342"/>
      <c r="T483" s="342"/>
      <c r="U483" s="342"/>
      <c r="V483" s="342"/>
      <c r="W483" s="342"/>
      <c r="X483" s="342"/>
      <c r="Y483" s="342"/>
      <c r="Z483" s="342"/>
      <c r="AA483" s="342"/>
      <c r="AB483" s="342"/>
      <c r="AC483" s="342"/>
      <c r="AD483" s="83"/>
    </row>
    <row r="484" spans="1:30" ht="20.25" customHeight="1">
      <c r="A484" s="90"/>
      <c r="B484" s="107"/>
      <c r="C484" s="108"/>
      <c r="D484" s="42">
        <v>71400135502</v>
      </c>
      <c r="E484" s="43" t="s">
        <v>335</v>
      </c>
      <c r="F484" s="44" t="s">
        <v>177</v>
      </c>
      <c r="G484" s="141">
        <v>1</v>
      </c>
      <c r="H484" s="205">
        <v>8</v>
      </c>
      <c r="I484" s="205">
        <v>8</v>
      </c>
      <c r="J484" s="106">
        <v>40</v>
      </c>
      <c r="K484" s="87">
        <f t="shared" si="26"/>
        <v>1.2</v>
      </c>
      <c r="L484" s="87">
        <f t="shared" si="27"/>
        <v>1.2</v>
      </c>
      <c r="M484" s="46">
        <f t="shared" si="28"/>
        <v>16.8</v>
      </c>
      <c r="N484" s="342"/>
      <c r="O484" s="342"/>
      <c r="P484" s="342"/>
      <c r="Q484" s="342"/>
      <c r="R484" s="342"/>
      <c r="S484" s="342"/>
      <c r="T484" s="342"/>
      <c r="U484" s="342"/>
      <c r="V484" s="342"/>
      <c r="W484" s="342"/>
      <c r="X484" s="342"/>
      <c r="Y484" s="342"/>
      <c r="Z484" s="342"/>
      <c r="AA484" s="342"/>
      <c r="AB484" s="342"/>
      <c r="AC484" s="342"/>
      <c r="AD484" s="83"/>
    </row>
    <row r="485" spans="1:30" ht="18" hidden="1" customHeight="1">
      <c r="A485" s="90"/>
      <c r="B485" s="107"/>
      <c r="C485" s="108"/>
      <c r="D485" s="42"/>
      <c r="E485" s="43"/>
      <c r="F485" s="44"/>
      <c r="G485" s="141"/>
      <c r="H485" s="142"/>
      <c r="I485" s="142"/>
      <c r="J485" s="106"/>
      <c r="K485" s="87">
        <f t="shared" si="26"/>
        <v>0</v>
      </c>
      <c r="L485" s="87">
        <f t="shared" si="27"/>
        <v>0</v>
      </c>
      <c r="M485" s="46">
        <f t="shared" si="28"/>
        <v>0</v>
      </c>
      <c r="N485" s="342"/>
      <c r="O485" s="342"/>
      <c r="P485" s="342"/>
      <c r="Q485" s="342"/>
      <c r="R485" s="342"/>
      <c r="S485" s="342"/>
      <c r="T485" s="342"/>
      <c r="U485" s="342"/>
      <c r="V485" s="342"/>
      <c r="W485" s="342"/>
      <c r="X485" s="342"/>
      <c r="Y485" s="342"/>
      <c r="Z485" s="342"/>
      <c r="AA485" s="342"/>
      <c r="AB485" s="342"/>
      <c r="AC485" s="342"/>
      <c r="AD485" s="83"/>
    </row>
    <row r="486" spans="1:30" ht="18" hidden="1" customHeight="1">
      <c r="A486" s="90"/>
      <c r="B486" s="107"/>
      <c r="C486" s="108"/>
      <c r="D486" s="42"/>
      <c r="E486" s="43"/>
      <c r="F486" s="44"/>
      <c r="G486" s="141"/>
      <c r="H486" s="142"/>
      <c r="I486" s="142"/>
      <c r="J486" s="106"/>
      <c r="K486" s="87">
        <f t="shared" si="26"/>
        <v>0</v>
      </c>
      <c r="L486" s="87">
        <f t="shared" si="27"/>
        <v>0</v>
      </c>
      <c r="M486" s="46">
        <f t="shared" si="28"/>
        <v>0</v>
      </c>
      <c r="N486" s="342"/>
      <c r="O486" s="342"/>
      <c r="P486" s="342"/>
      <c r="Q486" s="342"/>
      <c r="R486" s="342"/>
      <c r="S486" s="342"/>
      <c r="T486" s="342"/>
      <c r="U486" s="342"/>
      <c r="V486" s="342"/>
      <c r="W486" s="342"/>
      <c r="X486" s="342"/>
      <c r="Y486" s="342"/>
      <c r="Z486" s="342"/>
      <c r="AA486" s="342"/>
      <c r="AB486" s="342"/>
      <c r="AC486" s="342"/>
      <c r="AD486" s="83"/>
    </row>
    <row r="487" spans="1:30" ht="18" hidden="1" customHeight="1">
      <c r="A487" s="121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26"/>
        <v>0</v>
      </c>
      <c r="L487" s="87">
        <f t="shared" si="27"/>
        <v>0</v>
      </c>
      <c r="M487" s="46">
        <f t="shared" si="28"/>
        <v>0</v>
      </c>
      <c r="N487" s="352"/>
      <c r="O487" s="352"/>
      <c r="P487" s="352"/>
      <c r="Q487" s="352"/>
      <c r="R487" s="352"/>
      <c r="S487" s="352"/>
      <c r="T487" s="352"/>
      <c r="U487" s="352"/>
      <c r="V487" s="352"/>
      <c r="W487" s="352"/>
      <c r="X487" s="352"/>
      <c r="Y487" s="352"/>
      <c r="Z487" s="352"/>
      <c r="AA487" s="352"/>
      <c r="AB487" s="352"/>
      <c r="AC487" s="352"/>
      <c r="AD487" s="83"/>
    </row>
    <row r="488" spans="1:30" ht="18" hidden="1" customHeight="1">
      <c r="A488" s="121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6"/>
        <v>0</v>
      </c>
      <c r="L488" s="87">
        <f t="shared" si="27"/>
        <v>0</v>
      </c>
      <c r="M488" s="46">
        <f t="shared" si="28"/>
        <v>0</v>
      </c>
      <c r="N488" s="352"/>
      <c r="O488" s="352"/>
      <c r="P488" s="352"/>
      <c r="Q488" s="352"/>
      <c r="R488" s="352"/>
      <c r="S488" s="352"/>
      <c r="T488" s="352"/>
      <c r="U488" s="352"/>
      <c r="V488" s="352"/>
      <c r="W488" s="352"/>
      <c r="X488" s="352"/>
      <c r="Y488" s="352"/>
      <c r="Z488" s="352"/>
      <c r="AA488" s="352"/>
      <c r="AB488" s="352"/>
      <c r="AC488" s="352"/>
      <c r="AD488" s="83"/>
    </row>
    <row r="489" spans="1:30" ht="18" hidden="1" customHeight="1">
      <c r="A489" s="90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26"/>
        <v>0</v>
      </c>
      <c r="L489" s="87">
        <f t="shared" si="27"/>
        <v>0</v>
      </c>
      <c r="M489" s="46">
        <f t="shared" si="28"/>
        <v>0</v>
      </c>
      <c r="N489" s="342"/>
      <c r="O489" s="342"/>
      <c r="P489" s="342"/>
      <c r="Q489" s="342"/>
      <c r="R489" s="342"/>
      <c r="S489" s="342"/>
      <c r="T489" s="342"/>
      <c r="U489" s="342"/>
      <c r="V489" s="342"/>
      <c r="W489" s="342"/>
      <c r="X489" s="342"/>
      <c r="Y489" s="342"/>
      <c r="Z489" s="342"/>
      <c r="AA489" s="342"/>
      <c r="AB489" s="342"/>
      <c r="AC489" s="342"/>
      <c r="AD489" s="83"/>
    </row>
    <row r="490" spans="1:30" ht="18" hidden="1" customHeight="1">
      <c r="A490" s="121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26"/>
        <v>0</v>
      </c>
      <c r="L490" s="87">
        <f t="shared" si="27"/>
        <v>0</v>
      </c>
      <c r="M490" s="46">
        <f t="shared" si="28"/>
        <v>0</v>
      </c>
      <c r="N490" s="352"/>
      <c r="O490" s="352"/>
      <c r="P490" s="352"/>
      <c r="Q490" s="352"/>
      <c r="R490" s="352"/>
      <c r="S490" s="352"/>
      <c r="T490" s="352"/>
      <c r="U490" s="352"/>
      <c r="V490" s="352"/>
      <c r="W490" s="352"/>
      <c r="X490" s="352"/>
      <c r="Y490" s="352"/>
      <c r="Z490" s="352"/>
      <c r="AA490" s="352"/>
      <c r="AB490" s="352"/>
      <c r="AC490" s="352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70"/>
      <c r="H491" s="144"/>
      <c r="I491" s="157"/>
      <c r="J491" s="106"/>
      <c r="K491" s="87">
        <f t="shared" si="26"/>
        <v>0</v>
      </c>
      <c r="L491" s="87">
        <f t="shared" si="27"/>
        <v>0</v>
      </c>
      <c r="M491" s="46">
        <f t="shared" si="28"/>
        <v>0</v>
      </c>
      <c r="N491" s="342"/>
      <c r="O491" s="342"/>
      <c r="P491" s="342"/>
      <c r="Q491" s="342"/>
      <c r="R491" s="342"/>
      <c r="S491" s="342"/>
      <c r="T491" s="342"/>
      <c r="U491" s="342"/>
      <c r="V491" s="342"/>
      <c r="W491" s="342"/>
      <c r="X491" s="342"/>
      <c r="Y491" s="342"/>
      <c r="Z491" s="342"/>
      <c r="AA491" s="342"/>
      <c r="AB491" s="342"/>
      <c r="AC491" s="342"/>
      <c r="AD491" s="83"/>
    </row>
    <row r="492" spans="1:30" ht="18" customHeight="1">
      <c r="A492" s="104">
        <v>25</v>
      </c>
      <c r="B492" s="60" t="s">
        <v>123</v>
      </c>
      <c r="C492" s="61" t="s">
        <v>124</v>
      </c>
      <c r="D492" s="42">
        <v>21100150701</v>
      </c>
      <c r="E492" s="43" t="s">
        <v>148</v>
      </c>
      <c r="F492" s="74" t="s">
        <v>149</v>
      </c>
      <c r="G492" s="141">
        <v>1</v>
      </c>
      <c r="H492" s="205">
        <v>30</v>
      </c>
      <c r="I492" s="205">
        <v>30</v>
      </c>
      <c r="J492" s="106">
        <v>22</v>
      </c>
      <c r="K492" s="87">
        <f t="shared" si="26"/>
        <v>1</v>
      </c>
      <c r="L492" s="87">
        <f t="shared" si="27"/>
        <v>1</v>
      </c>
      <c r="M492" s="46">
        <f t="shared" si="28"/>
        <v>52.5</v>
      </c>
      <c r="N492" s="346">
        <v>67.5</v>
      </c>
      <c r="O492" s="348"/>
      <c r="P492" s="350">
        <f>SUM(M492:M515)+N492+O492</f>
        <v>1312.6</v>
      </c>
      <c r="Q492" s="348">
        <v>0</v>
      </c>
      <c r="R492" s="350">
        <v>21</v>
      </c>
      <c r="S492" s="344">
        <v>450</v>
      </c>
      <c r="T492" s="348">
        <v>450</v>
      </c>
      <c r="U492" s="344">
        <v>112</v>
      </c>
      <c r="V492" s="377">
        <v>112</v>
      </c>
      <c r="W492" s="344">
        <v>56</v>
      </c>
      <c r="X492" s="348">
        <v>56</v>
      </c>
      <c r="Y492" s="350">
        <f>ROUND((P492-T492),1)</f>
        <v>862.6</v>
      </c>
      <c r="Z492" s="389">
        <f>IF(OR(SUM(V492:V515)="",SUM(Q492:Q515)=""),0,IF(OR(SUM(U492:U515)=320,SUM(V492:V515)&gt;0),ROUND((SUM(Q492:Q515)-SUM(V492:V515)),1),0))</f>
        <v>-112</v>
      </c>
      <c r="AA492" s="389">
        <f>IF(OR(SUM(X492:X515)="",SUM(R492:R515)=""),0,IF(OR(SUM(W492:W515)=160,SUM(X492:X515)&gt;0),ROUND((SUM(R492:R515)-SUM(X492:X515)),1),0))</f>
        <v>-35</v>
      </c>
      <c r="AB492" s="390"/>
      <c r="AC492" s="395">
        <f>SUM(Y492:AA515)</f>
        <v>715.6</v>
      </c>
      <c r="AD492" s="83"/>
    </row>
    <row r="493" spans="1:30" ht="18" customHeight="1">
      <c r="A493" s="90"/>
      <c r="B493" s="107"/>
      <c r="C493" s="108"/>
      <c r="D493" s="42">
        <v>21100148201</v>
      </c>
      <c r="E493" s="43" t="s">
        <v>150</v>
      </c>
      <c r="F493" s="44" t="s">
        <v>149</v>
      </c>
      <c r="G493" s="139">
        <v>1</v>
      </c>
      <c r="H493" s="205">
        <v>30</v>
      </c>
      <c r="I493" s="205">
        <v>30</v>
      </c>
      <c r="J493" s="106">
        <v>22</v>
      </c>
      <c r="K493" s="87">
        <f t="shared" si="26"/>
        <v>1</v>
      </c>
      <c r="L493" s="87">
        <f t="shared" si="27"/>
        <v>1</v>
      </c>
      <c r="M493" s="46">
        <f t="shared" si="28"/>
        <v>52.5</v>
      </c>
      <c r="N493" s="342"/>
      <c r="O493" s="342"/>
      <c r="P493" s="342"/>
      <c r="Q493" s="342"/>
      <c r="R493" s="342"/>
      <c r="S493" s="342"/>
      <c r="T493" s="342"/>
      <c r="U493" s="342"/>
      <c r="V493" s="342"/>
      <c r="W493" s="342"/>
      <c r="X493" s="342"/>
      <c r="Y493" s="342"/>
      <c r="Z493" s="342"/>
      <c r="AA493" s="342"/>
      <c r="AB493" s="342"/>
      <c r="AC493" s="342"/>
      <c r="AD493" s="83"/>
    </row>
    <row r="494" spans="1:30" ht="18" customHeight="1">
      <c r="A494" s="90"/>
      <c r="B494" s="107"/>
      <c r="C494" s="108"/>
      <c r="D494" s="42" t="s">
        <v>151</v>
      </c>
      <c r="E494" s="43" t="s">
        <v>150</v>
      </c>
      <c r="F494" s="44" t="s">
        <v>342</v>
      </c>
      <c r="G494" s="139">
        <v>1</v>
      </c>
      <c r="H494" s="205">
        <v>30</v>
      </c>
      <c r="I494" s="205">
        <v>30</v>
      </c>
      <c r="J494" s="106">
        <v>43</v>
      </c>
      <c r="K494" s="87">
        <f t="shared" si="26"/>
        <v>1.2</v>
      </c>
      <c r="L494" s="87">
        <f t="shared" si="27"/>
        <v>1.2</v>
      </c>
      <c r="M494" s="46">
        <f t="shared" si="28"/>
        <v>63</v>
      </c>
      <c r="N494" s="342"/>
      <c r="O494" s="342"/>
      <c r="P494" s="342"/>
      <c r="Q494" s="342"/>
      <c r="R494" s="342"/>
      <c r="S494" s="342"/>
      <c r="T494" s="342"/>
      <c r="U494" s="342"/>
      <c r="V494" s="342"/>
      <c r="W494" s="342"/>
      <c r="X494" s="342"/>
      <c r="Y494" s="342"/>
      <c r="Z494" s="342"/>
      <c r="AA494" s="342"/>
      <c r="AB494" s="342"/>
      <c r="AC494" s="342"/>
      <c r="AD494" s="83"/>
    </row>
    <row r="495" spans="1:30" ht="18" customHeight="1">
      <c r="A495" s="90"/>
      <c r="B495" s="107"/>
      <c r="C495" s="108"/>
      <c r="D495" s="42" t="s">
        <v>152</v>
      </c>
      <c r="E495" s="43" t="s">
        <v>153</v>
      </c>
      <c r="F495" s="44" t="s">
        <v>149</v>
      </c>
      <c r="G495" s="139">
        <v>1</v>
      </c>
      <c r="H495" s="205">
        <v>30</v>
      </c>
      <c r="I495" s="205">
        <v>30</v>
      </c>
      <c r="J495" s="106">
        <v>22</v>
      </c>
      <c r="K495" s="87">
        <f t="shared" si="26"/>
        <v>1</v>
      </c>
      <c r="L495" s="87">
        <f t="shared" si="27"/>
        <v>1</v>
      </c>
      <c r="M495" s="46">
        <f t="shared" si="28"/>
        <v>52.5</v>
      </c>
      <c r="N495" s="342"/>
      <c r="O495" s="342"/>
      <c r="P495" s="342"/>
      <c r="Q495" s="342"/>
      <c r="R495" s="342"/>
      <c r="S495" s="342"/>
      <c r="T495" s="342"/>
      <c r="U495" s="342"/>
      <c r="V495" s="342"/>
      <c r="W495" s="342"/>
      <c r="X495" s="342"/>
      <c r="Y495" s="342"/>
      <c r="Z495" s="342"/>
      <c r="AA495" s="342"/>
      <c r="AB495" s="342"/>
      <c r="AC495" s="342"/>
      <c r="AD495" s="83"/>
    </row>
    <row r="496" spans="1:30" ht="18" customHeight="1">
      <c r="A496" s="90"/>
      <c r="B496" s="107"/>
      <c r="C496" s="108"/>
      <c r="D496" s="42" t="s">
        <v>154</v>
      </c>
      <c r="E496" s="43" t="s">
        <v>155</v>
      </c>
      <c r="F496" s="44" t="s">
        <v>156</v>
      </c>
      <c r="G496" s="139">
        <v>1</v>
      </c>
      <c r="H496" s="205">
        <v>35</v>
      </c>
      <c r="I496" s="205"/>
      <c r="J496" s="106">
        <v>70</v>
      </c>
      <c r="K496" s="87">
        <f t="shared" si="26"/>
        <v>1.3</v>
      </c>
      <c r="L496" s="87">
        <f t="shared" si="27"/>
        <v>0</v>
      </c>
      <c r="M496" s="46">
        <f t="shared" si="28"/>
        <v>45.5</v>
      </c>
      <c r="N496" s="342"/>
      <c r="O496" s="342"/>
      <c r="P496" s="342"/>
      <c r="Q496" s="342"/>
      <c r="R496" s="342"/>
      <c r="S496" s="342"/>
      <c r="T496" s="342"/>
      <c r="U496" s="342"/>
      <c r="V496" s="342"/>
      <c r="W496" s="342"/>
      <c r="X496" s="342"/>
      <c r="Y496" s="342"/>
      <c r="Z496" s="342"/>
      <c r="AA496" s="342"/>
      <c r="AB496" s="342"/>
      <c r="AC496" s="342"/>
      <c r="AD496" s="83"/>
    </row>
    <row r="497" spans="1:30" ht="18" customHeight="1">
      <c r="A497" s="90"/>
      <c r="B497" s="107"/>
      <c r="C497" s="108"/>
      <c r="D497" s="42" t="s">
        <v>154</v>
      </c>
      <c r="E497" s="43" t="s">
        <v>155</v>
      </c>
      <c r="F497" s="44" t="s">
        <v>156</v>
      </c>
      <c r="G497" s="139">
        <v>1</v>
      </c>
      <c r="H497" s="205"/>
      <c r="I497" s="205">
        <v>55</v>
      </c>
      <c r="J497" s="106">
        <v>35</v>
      </c>
      <c r="K497" s="87">
        <f t="shared" si="26"/>
        <v>0</v>
      </c>
      <c r="L497" s="87">
        <f t="shared" si="27"/>
        <v>1.1000000000000001</v>
      </c>
      <c r="M497" s="46">
        <f t="shared" si="28"/>
        <v>45.4</v>
      </c>
      <c r="N497" s="342"/>
      <c r="O497" s="342"/>
      <c r="P497" s="342"/>
      <c r="Q497" s="342"/>
      <c r="R497" s="342"/>
      <c r="S497" s="342"/>
      <c r="T497" s="342"/>
      <c r="U497" s="342"/>
      <c r="V497" s="342"/>
      <c r="W497" s="342"/>
      <c r="X497" s="342"/>
      <c r="Y497" s="342"/>
      <c r="Z497" s="342"/>
      <c r="AA497" s="342"/>
      <c r="AB497" s="342"/>
      <c r="AC497" s="342"/>
      <c r="AD497" s="83"/>
    </row>
    <row r="498" spans="1:30" ht="18" customHeight="1">
      <c r="A498" s="90"/>
      <c r="B498" s="107"/>
      <c r="C498" s="108"/>
      <c r="D498" s="42" t="s">
        <v>154</v>
      </c>
      <c r="E498" s="43" t="s">
        <v>155</v>
      </c>
      <c r="F498" s="44" t="s">
        <v>156</v>
      </c>
      <c r="G498" s="139">
        <v>1</v>
      </c>
      <c r="H498" s="205"/>
      <c r="I498" s="205">
        <v>55</v>
      </c>
      <c r="J498" s="106">
        <v>35</v>
      </c>
      <c r="K498" s="87">
        <f t="shared" si="26"/>
        <v>0</v>
      </c>
      <c r="L498" s="87">
        <f t="shared" si="27"/>
        <v>1.1000000000000001</v>
      </c>
      <c r="M498" s="46">
        <f t="shared" si="28"/>
        <v>45.4</v>
      </c>
      <c r="N498" s="342"/>
      <c r="O498" s="342"/>
      <c r="P498" s="342"/>
      <c r="Q498" s="342"/>
      <c r="R498" s="342"/>
      <c r="S498" s="342"/>
      <c r="T498" s="342"/>
      <c r="U498" s="342"/>
      <c r="V498" s="342"/>
      <c r="W498" s="342"/>
      <c r="X498" s="342"/>
      <c r="Y498" s="342"/>
      <c r="Z498" s="342"/>
      <c r="AA498" s="342"/>
      <c r="AB498" s="342"/>
      <c r="AC498" s="342"/>
      <c r="AD498" s="83"/>
    </row>
    <row r="499" spans="1:30" ht="18" customHeight="1">
      <c r="A499" s="90"/>
      <c r="B499" s="107"/>
      <c r="C499" s="108"/>
      <c r="D499" s="42" t="s">
        <v>157</v>
      </c>
      <c r="E499" s="43" t="s">
        <v>158</v>
      </c>
      <c r="F499" s="44" t="s">
        <v>159</v>
      </c>
      <c r="G499" s="139">
        <v>1</v>
      </c>
      <c r="H499" s="205">
        <v>45</v>
      </c>
      <c r="I499" s="205">
        <v>30</v>
      </c>
      <c r="J499" s="106">
        <v>32</v>
      </c>
      <c r="K499" s="87">
        <f t="shared" si="26"/>
        <v>1</v>
      </c>
      <c r="L499" s="87">
        <f t="shared" si="27"/>
        <v>1.1000000000000001</v>
      </c>
      <c r="M499" s="46">
        <f t="shared" si="28"/>
        <v>69.8</v>
      </c>
      <c r="N499" s="342"/>
      <c r="O499" s="342"/>
      <c r="P499" s="342"/>
      <c r="Q499" s="342"/>
      <c r="R499" s="342"/>
      <c r="S499" s="342"/>
      <c r="T499" s="342"/>
      <c r="U499" s="342"/>
      <c r="V499" s="342"/>
      <c r="W499" s="342"/>
      <c r="X499" s="342"/>
      <c r="Y499" s="342"/>
      <c r="Z499" s="342"/>
      <c r="AA499" s="342"/>
      <c r="AB499" s="342"/>
      <c r="AC499" s="342"/>
      <c r="AD499" s="83"/>
    </row>
    <row r="500" spans="1:30" ht="18" customHeight="1">
      <c r="A500" s="90"/>
      <c r="B500" s="107"/>
      <c r="C500" s="108"/>
      <c r="D500" s="42" t="s">
        <v>160</v>
      </c>
      <c r="E500" s="43" t="s">
        <v>161</v>
      </c>
      <c r="F500" s="44" t="s">
        <v>162</v>
      </c>
      <c r="G500" s="139">
        <v>1</v>
      </c>
      <c r="H500" s="205">
        <v>30</v>
      </c>
      <c r="I500" s="205">
        <v>60</v>
      </c>
      <c r="J500" s="106">
        <v>40</v>
      </c>
      <c r="K500" s="87">
        <f t="shared" si="26"/>
        <v>1.2</v>
      </c>
      <c r="L500" s="87">
        <f t="shared" si="27"/>
        <v>1.2</v>
      </c>
      <c r="M500" s="46">
        <f t="shared" si="28"/>
        <v>90</v>
      </c>
      <c r="N500" s="342"/>
      <c r="O500" s="342"/>
      <c r="P500" s="342"/>
      <c r="Q500" s="342"/>
      <c r="R500" s="342"/>
      <c r="S500" s="342"/>
      <c r="T500" s="342"/>
      <c r="U500" s="342"/>
      <c r="V500" s="342"/>
      <c r="W500" s="342"/>
      <c r="X500" s="342"/>
      <c r="Y500" s="342"/>
      <c r="Z500" s="342"/>
      <c r="AA500" s="342"/>
      <c r="AB500" s="342"/>
      <c r="AC500" s="342"/>
      <c r="AD500" s="83"/>
    </row>
    <row r="501" spans="1:30" ht="18" customHeight="1">
      <c r="A501" s="90"/>
      <c r="B501" s="107"/>
      <c r="C501" s="108"/>
      <c r="D501" s="42"/>
      <c r="E501" s="43" t="s">
        <v>153</v>
      </c>
      <c r="F501" s="44" t="s">
        <v>163</v>
      </c>
      <c r="G501" s="139">
        <v>1</v>
      </c>
      <c r="H501" s="205">
        <v>45</v>
      </c>
      <c r="I501" s="205">
        <v>30</v>
      </c>
      <c r="J501" s="106">
        <v>40</v>
      </c>
      <c r="K501" s="87">
        <f t="shared" si="26"/>
        <v>1.2</v>
      </c>
      <c r="L501" s="87">
        <f t="shared" si="27"/>
        <v>1.2</v>
      </c>
      <c r="M501" s="46">
        <f t="shared" si="28"/>
        <v>81</v>
      </c>
      <c r="N501" s="342"/>
      <c r="O501" s="342"/>
      <c r="P501" s="342"/>
      <c r="Q501" s="342"/>
      <c r="R501" s="342"/>
      <c r="S501" s="342"/>
      <c r="T501" s="342"/>
      <c r="U501" s="342"/>
      <c r="V501" s="342"/>
      <c r="W501" s="342"/>
      <c r="X501" s="342"/>
      <c r="Y501" s="342"/>
      <c r="Z501" s="342"/>
      <c r="AA501" s="342"/>
      <c r="AB501" s="342"/>
      <c r="AC501" s="342"/>
      <c r="AD501" s="83"/>
    </row>
    <row r="502" spans="1:30" ht="18" customHeight="1">
      <c r="A502" s="90"/>
      <c r="B502" s="63"/>
      <c r="C502" s="108"/>
      <c r="D502" s="42"/>
      <c r="E502" s="127" t="s">
        <v>173</v>
      </c>
      <c r="F502" s="44" t="s">
        <v>260</v>
      </c>
      <c r="G502" s="139"/>
      <c r="H502" s="137"/>
      <c r="I502" s="156"/>
      <c r="J502" s="106"/>
      <c r="K502" s="87">
        <f t="shared" si="26"/>
        <v>0</v>
      </c>
      <c r="L502" s="87">
        <f t="shared" si="27"/>
        <v>0</v>
      </c>
      <c r="M502" s="46">
        <f t="shared" si="28"/>
        <v>0</v>
      </c>
      <c r="N502" s="342"/>
      <c r="O502" s="342"/>
      <c r="P502" s="342"/>
      <c r="Q502" s="342"/>
      <c r="R502" s="342"/>
      <c r="S502" s="342"/>
      <c r="T502" s="342"/>
      <c r="U502" s="342"/>
      <c r="V502" s="342"/>
      <c r="W502" s="342"/>
      <c r="X502" s="342"/>
      <c r="Y502" s="342"/>
      <c r="Z502" s="342"/>
      <c r="AA502" s="342"/>
      <c r="AB502" s="342"/>
      <c r="AC502" s="342"/>
      <c r="AD502" s="83"/>
    </row>
    <row r="503" spans="1:30" ht="18" customHeight="1">
      <c r="A503" s="90"/>
      <c r="B503" s="107"/>
      <c r="C503" s="108"/>
      <c r="D503" s="42"/>
      <c r="E503" s="207" t="s">
        <v>190</v>
      </c>
      <c r="F503" s="208" t="s">
        <v>68</v>
      </c>
      <c r="G503" s="221"/>
      <c r="H503" s="222"/>
      <c r="I503" s="223"/>
      <c r="J503" s="224">
        <v>37</v>
      </c>
      <c r="K503" s="87">
        <f t="shared" si="26"/>
        <v>0</v>
      </c>
      <c r="L503" s="87">
        <f t="shared" si="27"/>
        <v>0</v>
      </c>
      <c r="M503" s="46">
        <f t="shared" si="28"/>
        <v>18.5</v>
      </c>
      <c r="N503" s="342"/>
      <c r="O503" s="342"/>
      <c r="P503" s="342"/>
      <c r="Q503" s="342"/>
      <c r="R503" s="342"/>
      <c r="S503" s="342"/>
      <c r="T503" s="342"/>
      <c r="U503" s="342"/>
      <c r="V503" s="342"/>
      <c r="W503" s="342"/>
      <c r="X503" s="342"/>
      <c r="Y503" s="342"/>
      <c r="Z503" s="342"/>
      <c r="AA503" s="342"/>
      <c r="AB503" s="342"/>
      <c r="AC503" s="342"/>
      <c r="AD503" s="83"/>
    </row>
    <row r="504" spans="1:30" ht="18" customHeight="1">
      <c r="A504" s="90"/>
      <c r="B504" s="109"/>
      <c r="C504" s="108"/>
      <c r="D504" s="42"/>
      <c r="E504" s="43" t="s">
        <v>437</v>
      </c>
      <c r="F504" s="44" t="s">
        <v>202</v>
      </c>
      <c r="G504" s="139">
        <v>2</v>
      </c>
      <c r="H504" s="137">
        <v>15</v>
      </c>
      <c r="I504" s="156">
        <v>30</v>
      </c>
      <c r="J504" s="173">
        <v>40</v>
      </c>
      <c r="K504" s="87">
        <f t="shared" si="26"/>
        <v>1.2</v>
      </c>
      <c r="L504" s="87">
        <f t="shared" si="27"/>
        <v>1.2</v>
      </c>
      <c r="M504" s="46">
        <f t="shared" si="28"/>
        <v>45</v>
      </c>
      <c r="N504" s="342"/>
      <c r="O504" s="342"/>
      <c r="P504" s="342"/>
      <c r="Q504" s="342"/>
      <c r="R504" s="342"/>
      <c r="S504" s="342"/>
      <c r="T504" s="342"/>
      <c r="U504" s="342"/>
      <c r="V504" s="342"/>
      <c r="W504" s="342"/>
      <c r="X504" s="342"/>
      <c r="Y504" s="342"/>
      <c r="Z504" s="342"/>
      <c r="AA504" s="342"/>
      <c r="AB504" s="342"/>
      <c r="AC504" s="342"/>
      <c r="AD504" s="83"/>
    </row>
    <row r="505" spans="1:30" ht="18" customHeight="1">
      <c r="A505" s="90"/>
      <c r="B505" s="107"/>
      <c r="C505" s="108"/>
      <c r="D505" s="42"/>
      <c r="E505" s="43" t="s">
        <v>437</v>
      </c>
      <c r="F505" s="44" t="s">
        <v>237</v>
      </c>
      <c r="G505" s="139">
        <v>2</v>
      </c>
      <c r="H505" s="137">
        <v>15</v>
      </c>
      <c r="I505" s="156">
        <v>30</v>
      </c>
      <c r="J505" s="173">
        <v>40</v>
      </c>
      <c r="K505" s="87">
        <f t="shared" si="26"/>
        <v>1.2</v>
      </c>
      <c r="L505" s="87">
        <f t="shared" si="27"/>
        <v>1.2</v>
      </c>
      <c r="M505" s="46">
        <f t="shared" si="28"/>
        <v>45</v>
      </c>
      <c r="N505" s="342"/>
      <c r="O505" s="342"/>
      <c r="P505" s="342"/>
      <c r="Q505" s="342"/>
      <c r="R505" s="342"/>
      <c r="S505" s="342"/>
      <c r="T505" s="342"/>
      <c r="U505" s="342"/>
      <c r="V505" s="342"/>
      <c r="W505" s="342"/>
      <c r="X505" s="342"/>
      <c r="Y505" s="342"/>
      <c r="Z505" s="342"/>
      <c r="AA505" s="342"/>
      <c r="AB505" s="342"/>
      <c r="AC505" s="342"/>
      <c r="AD505" s="83"/>
    </row>
    <row r="506" spans="1:30" ht="18" customHeight="1">
      <c r="A506" s="90"/>
      <c r="B506" s="107"/>
      <c r="C506" s="108"/>
      <c r="D506" s="42"/>
      <c r="E506" s="43" t="s">
        <v>438</v>
      </c>
      <c r="F506" s="44" t="s">
        <v>216</v>
      </c>
      <c r="G506" s="139">
        <v>2</v>
      </c>
      <c r="H506" s="137">
        <v>30</v>
      </c>
      <c r="I506" s="156">
        <v>30</v>
      </c>
      <c r="J506" s="173">
        <v>40</v>
      </c>
      <c r="K506" s="87">
        <f t="shared" si="26"/>
        <v>1.2</v>
      </c>
      <c r="L506" s="87">
        <f t="shared" si="27"/>
        <v>1.2</v>
      </c>
      <c r="M506" s="46">
        <f t="shared" si="28"/>
        <v>63</v>
      </c>
      <c r="N506" s="342"/>
      <c r="O506" s="342"/>
      <c r="P506" s="342"/>
      <c r="Q506" s="342"/>
      <c r="R506" s="342"/>
      <c r="S506" s="342"/>
      <c r="T506" s="342"/>
      <c r="U506" s="342"/>
      <c r="V506" s="342"/>
      <c r="W506" s="342"/>
      <c r="X506" s="342"/>
      <c r="Y506" s="342"/>
      <c r="Z506" s="342"/>
      <c r="AA506" s="342"/>
      <c r="AB506" s="342"/>
      <c r="AC506" s="342"/>
      <c r="AD506" s="83"/>
    </row>
    <row r="507" spans="1:30" ht="18" customHeight="1">
      <c r="A507" s="121"/>
      <c r="B507" s="107"/>
      <c r="C507" s="108"/>
      <c r="D507" s="42"/>
      <c r="E507" s="43" t="s">
        <v>439</v>
      </c>
      <c r="F507" s="44" t="s">
        <v>260</v>
      </c>
      <c r="G507" s="139">
        <v>2</v>
      </c>
      <c r="H507" s="137">
        <v>30</v>
      </c>
      <c r="I507" s="156">
        <v>30</v>
      </c>
      <c r="J507" s="173">
        <v>40</v>
      </c>
      <c r="K507" s="87">
        <f t="shared" si="26"/>
        <v>1.2</v>
      </c>
      <c r="L507" s="87">
        <f t="shared" si="27"/>
        <v>1.2</v>
      </c>
      <c r="M507" s="46">
        <f t="shared" si="28"/>
        <v>63</v>
      </c>
      <c r="N507" s="352"/>
      <c r="O507" s="352"/>
      <c r="P507" s="352"/>
      <c r="Q507" s="352"/>
      <c r="R507" s="352"/>
      <c r="S507" s="352"/>
      <c r="T507" s="352"/>
      <c r="U507" s="352"/>
      <c r="V507" s="352"/>
      <c r="W507" s="352"/>
      <c r="X507" s="352"/>
      <c r="Y507" s="352"/>
      <c r="Z507" s="352"/>
      <c r="AA507" s="352"/>
      <c r="AB507" s="352"/>
      <c r="AC507" s="352"/>
      <c r="AD507" s="83"/>
    </row>
    <row r="508" spans="1:30" ht="18" customHeight="1">
      <c r="A508" s="121"/>
      <c r="B508" s="107"/>
      <c r="C508" s="108"/>
      <c r="D508" s="42"/>
      <c r="E508" s="234" t="s">
        <v>395</v>
      </c>
      <c r="F508" s="235" t="s">
        <v>260</v>
      </c>
      <c r="G508" s="240">
        <v>2</v>
      </c>
      <c r="H508" s="241"/>
      <c r="I508" s="242"/>
      <c r="J508" s="243">
        <v>40</v>
      </c>
      <c r="K508" s="87">
        <f t="shared" si="26"/>
        <v>0</v>
      </c>
      <c r="L508" s="87">
        <f t="shared" si="27"/>
        <v>0</v>
      </c>
      <c r="M508" s="46">
        <f t="shared" si="28"/>
        <v>20</v>
      </c>
      <c r="N508" s="352"/>
      <c r="O508" s="352"/>
      <c r="P508" s="352"/>
      <c r="Q508" s="352"/>
      <c r="R508" s="352"/>
      <c r="S508" s="352"/>
      <c r="T508" s="352"/>
      <c r="U508" s="352"/>
      <c r="V508" s="352"/>
      <c r="W508" s="352"/>
      <c r="X508" s="352"/>
      <c r="Y508" s="352"/>
      <c r="Z508" s="352"/>
      <c r="AA508" s="352"/>
      <c r="AB508" s="352"/>
      <c r="AC508" s="352"/>
      <c r="AD508" s="83"/>
    </row>
    <row r="509" spans="1:30" s="225" customFormat="1" ht="18" customHeight="1">
      <c r="A509" s="121"/>
      <c r="B509" s="107"/>
      <c r="C509" s="108"/>
      <c r="D509" s="42"/>
      <c r="E509" s="43" t="s">
        <v>440</v>
      </c>
      <c r="F509" s="44" t="s">
        <v>242</v>
      </c>
      <c r="G509" s="139">
        <v>2</v>
      </c>
      <c r="H509" s="137">
        <v>30</v>
      </c>
      <c r="I509" s="156">
        <v>30</v>
      </c>
      <c r="J509" s="173">
        <v>40</v>
      </c>
      <c r="K509" s="87">
        <f t="shared" si="26"/>
        <v>1.2</v>
      </c>
      <c r="L509" s="87">
        <f t="shared" si="27"/>
        <v>1.2</v>
      </c>
      <c r="M509" s="46">
        <f t="shared" si="28"/>
        <v>63</v>
      </c>
      <c r="N509" s="352"/>
      <c r="O509" s="352"/>
      <c r="P509" s="352"/>
      <c r="Q509" s="352"/>
      <c r="R509" s="352"/>
      <c r="S509" s="352"/>
      <c r="T509" s="352"/>
      <c r="U509" s="352"/>
      <c r="V509" s="352"/>
      <c r="W509" s="352"/>
      <c r="X509" s="352"/>
      <c r="Y509" s="352"/>
      <c r="Z509" s="352"/>
      <c r="AA509" s="352"/>
      <c r="AB509" s="352"/>
      <c r="AC509" s="352"/>
      <c r="AD509" s="83"/>
    </row>
    <row r="510" spans="1:30" s="225" customFormat="1" ht="18" customHeight="1">
      <c r="A510" s="121"/>
      <c r="B510" s="107"/>
      <c r="C510" s="108"/>
      <c r="D510" s="42"/>
      <c r="E510" s="43" t="s">
        <v>440</v>
      </c>
      <c r="F510" s="44" t="s">
        <v>424</v>
      </c>
      <c r="G510" s="139">
        <v>2</v>
      </c>
      <c r="H510" s="137">
        <v>30</v>
      </c>
      <c r="I510" s="156">
        <v>30</v>
      </c>
      <c r="J510" s="173">
        <v>40</v>
      </c>
      <c r="K510" s="87">
        <f t="shared" si="26"/>
        <v>1.2</v>
      </c>
      <c r="L510" s="87">
        <f t="shared" si="27"/>
        <v>1.2</v>
      </c>
      <c r="M510" s="46">
        <f t="shared" si="28"/>
        <v>63</v>
      </c>
      <c r="N510" s="352"/>
      <c r="O510" s="352"/>
      <c r="P510" s="352"/>
      <c r="Q510" s="352"/>
      <c r="R510" s="352"/>
      <c r="S510" s="352"/>
      <c r="T510" s="352"/>
      <c r="U510" s="352"/>
      <c r="V510" s="352"/>
      <c r="W510" s="352"/>
      <c r="X510" s="352"/>
      <c r="Y510" s="352"/>
      <c r="Z510" s="352"/>
      <c r="AA510" s="352"/>
      <c r="AB510" s="352"/>
      <c r="AC510" s="352"/>
      <c r="AD510" s="83"/>
    </row>
    <row r="511" spans="1:30" s="225" customFormat="1" ht="18" customHeight="1">
      <c r="A511" s="121"/>
      <c r="B511" s="107"/>
      <c r="C511" s="108"/>
      <c r="D511" s="42"/>
      <c r="E511" s="43" t="s">
        <v>441</v>
      </c>
      <c r="F511" s="44" t="s">
        <v>262</v>
      </c>
      <c r="G511" s="139">
        <v>2</v>
      </c>
      <c r="H511" s="137">
        <v>35</v>
      </c>
      <c r="I511" s="156"/>
      <c r="J511" s="173">
        <v>40</v>
      </c>
      <c r="K511" s="87">
        <f t="shared" si="26"/>
        <v>1.2</v>
      </c>
      <c r="L511" s="87">
        <f t="shared" si="27"/>
        <v>0</v>
      </c>
      <c r="M511" s="46">
        <f t="shared" si="28"/>
        <v>42</v>
      </c>
      <c r="N511" s="352"/>
      <c r="O511" s="352"/>
      <c r="P511" s="352"/>
      <c r="Q511" s="352"/>
      <c r="R511" s="352"/>
      <c r="S511" s="352"/>
      <c r="T511" s="352"/>
      <c r="U511" s="352"/>
      <c r="V511" s="352"/>
      <c r="W511" s="352"/>
      <c r="X511" s="352"/>
      <c r="Y511" s="352"/>
      <c r="Z511" s="352"/>
      <c r="AA511" s="352"/>
      <c r="AB511" s="352"/>
      <c r="AC511" s="352"/>
      <c r="AD511" s="83"/>
    </row>
    <row r="512" spans="1:30" s="225" customFormat="1" ht="18" customHeight="1">
      <c r="A512" s="121"/>
      <c r="B512" s="107"/>
      <c r="C512" s="108"/>
      <c r="D512" s="42"/>
      <c r="E512" s="43" t="s">
        <v>513</v>
      </c>
      <c r="F512" s="44" t="s">
        <v>262</v>
      </c>
      <c r="G512" s="139">
        <v>2</v>
      </c>
      <c r="H512" s="137"/>
      <c r="I512" s="156">
        <v>40</v>
      </c>
      <c r="J512" s="173">
        <v>40</v>
      </c>
      <c r="K512" s="87">
        <f t="shared" si="26"/>
        <v>0</v>
      </c>
      <c r="L512" s="87">
        <f t="shared" si="27"/>
        <v>1.2</v>
      </c>
      <c r="M512" s="46">
        <f t="shared" si="28"/>
        <v>36</v>
      </c>
      <c r="N512" s="352"/>
      <c r="O512" s="352"/>
      <c r="P512" s="352"/>
      <c r="Q512" s="352"/>
      <c r="R512" s="352"/>
      <c r="S512" s="352"/>
      <c r="T512" s="352"/>
      <c r="U512" s="352"/>
      <c r="V512" s="352"/>
      <c r="W512" s="352"/>
      <c r="X512" s="352"/>
      <c r="Y512" s="352"/>
      <c r="Z512" s="352"/>
      <c r="AA512" s="352"/>
      <c r="AB512" s="352"/>
      <c r="AC512" s="352"/>
      <c r="AD512" s="83"/>
    </row>
    <row r="513" spans="1:30" ht="18" customHeight="1">
      <c r="A513" s="90"/>
      <c r="B513" s="107"/>
      <c r="C513" s="108"/>
      <c r="D513" s="42"/>
      <c r="E513" s="43" t="s">
        <v>512</v>
      </c>
      <c r="F513" s="44" t="s">
        <v>412</v>
      </c>
      <c r="G513" s="139">
        <v>2</v>
      </c>
      <c r="H513" s="137"/>
      <c r="I513" s="156">
        <v>40</v>
      </c>
      <c r="J513" s="173">
        <v>40</v>
      </c>
      <c r="K513" s="87">
        <f t="shared" si="26"/>
        <v>0</v>
      </c>
      <c r="L513" s="87">
        <f t="shared" si="27"/>
        <v>1.2</v>
      </c>
      <c r="M513" s="46">
        <f t="shared" si="28"/>
        <v>36</v>
      </c>
      <c r="N513" s="342"/>
      <c r="O513" s="342"/>
      <c r="P513" s="342"/>
      <c r="Q513" s="342"/>
      <c r="R513" s="342"/>
      <c r="S513" s="342"/>
      <c r="T513" s="342"/>
      <c r="U513" s="342"/>
      <c r="V513" s="342"/>
      <c r="W513" s="342"/>
      <c r="X513" s="342"/>
      <c r="Y513" s="342"/>
      <c r="Z513" s="342"/>
      <c r="AA513" s="342"/>
      <c r="AB513" s="342"/>
      <c r="AC513" s="342"/>
      <c r="AD513" s="83"/>
    </row>
    <row r="514" spans="1:30" ht="18" customHeight="1">
      <c r="A514" s="90"/>
      <c r="B514" s="107"/>
      <c r="C514" s="108"/>
      <c r="D514" s="42"/>
      <c r="E514" s="43" t="s">
        <v>439</v>
      </c>
      <c r="F514" s="44" t="s">
        <v>447</v>
      </c>
      <c r="G514" s="139">
        <v>2</v>
      </c>
      <c r="H514" s="137">
        <v>30</v>
      </c>
      <c r="I514" s="156">
        <v>30</v>
      </c>
      <c r="J514" s="173">
        <v>40</v>
      </c>
      <c r="K514" s="87">
        <f t="shared" si="26"/>
        <v>1.2</v>
      </c>
      <c r="L514" s="87">
        <f t="shared" si="27"/>
        <v>1.2</v>
      </c>
      <c r="M514" s="46">
        <f t="shared" si="28"/>
        <v>63</v>
      </c>
      <c r="N514" s="342"/>
      <c r="O514" s="342"/>
      <c r="P514" s="342"/>
      <c r="Q514" s="342"/>
      <c r="R514" s="342"/>
      <c r="S514" s="342"/>
      <c r="T514" s="342"/>
      <c r="U514" s="342"/>
      <c r="V514" s="342"/>
      <c r="W514" s="342"/>
      <c r="X514" s="342"/>
      <c r="Y514" s="342"/>
      <c r="Z514" s="342"/>
      <c r="AA514" s="352"/>
      <c r="AB514" s="342"/>
      <c r="AC514" s="342"/>
      <c r="AD514" s="83"/>
    </row>
    <row r="515" spans="1:30" ht="18" customHeight="1">
      <c r="A515" s="90"/>
      <c r="B515" s="109"/>
      <c r="C515" s="110"/>
      <c r="D515" s="42"/>
      <c r="E515" s="43" t="s">
        <v>161</v>
      </c>
      <c r="F515" s="44" t="s">
        <v>458</v>
      </c>
      <c r="G515" s="139">
        <v>2</v>
      </c>
      <c r="H515" s="137">
        <v>30</v>
      </c>
      <c r="I515" s="156">
        <v>60</v>
      </c>
      <c r="J515" s="173">
        <v>40</v>
      </c>
      <c r="K515" s="87">
        <f t="shared" si="26"/>
        <v>1.2</v>
      </c>
      <c r="L515" s="87">
        <f t="shared" si="27"/>
        <v>1.2</v>
      </c>
      <c r="M515" s="46">
        <f t="shared" si="28"/>
        <v>90</v>
      </c>
      <c r="N515" s="337"/>
      <c r="O515" s="337"/>
      <c r="P515" s="337"/>
      <c r="Q515" s="337"/>
      <c r="R515" s="337"/>
      <c r="S515" s="337"/>
      <c r="T515" s="337"/>
      <c r="U515" s="337"/>
      <c r="V515" s="337"/>
      <c r="W515" s="337"/>
      <c r="X515" s="337"/>
      <c r="Y515" s="337"/>
      <c r="Z515" s="337"/>
      <c r="AA515" s="342"/>
      <c r="AB515" s="337"/>
      <c r="AC515" s="337"/>
      <c r="AD515" s="83"/>
    </row>
    <row r="516" spans="1:30" ht="18" customHeight="1">
      <c r="A516" s="104">
        <v>26</v>
      </c>
      <c r="B516" s="60" t="s">
        <v>125</v>
      </c>
      <c r="C516" s="61" t="s">
        <v>126</v>
      </c>
      <c r="D516" s="42">
        <v>71400174902</v>
      </c>
      <c r="E516" s="43" t="s">
        <v>278</v>
      </c>
      <c r="F516" s="44" t="s">
        <v>242</v>
      </c>
      <c r="G516" s="136">
        <v>1</v>
      </c>
      <c r="H516" s="137">
        <v>32</v>
      </c>
      <c r="I516" s="156">
        <v>0</v>
      </c>
      <c r="J516" s="173">
        <v>80</v>
      </c>
      <c r="K516" s="87">
        <f t="shared" si="26"/>
        <v>1.3</v>
      </c>
      <c r="L516" s="87">
        <f t="shared" si="27"/>
        <v>0</v>
      </c>
      <c r="M516" s="46">
        <f t="shared" si="28"/>
        <v>41.6</v>
      </c>
      <c r="N516" s="346">
        <v>67.5</v>
      </c>
      <c r="O516" s="348"/>
      <c r="P516" s="350">
        <f>SUM(M516:M535)+N516+O516</f>
        <v>809.49999999999989</v>
      </c>
      <c r="Q516" s="348">
        <v>0</v>
      </c>
      <c r="R516" s="350">
        <v>56</v>
      </c>
      <c r="S516" s="344">
        <v>450</v>
      </c>
      <c r="T516" s="348">
        <v>450</v>
      </c>
      <c r="U516" s="344">
        <v>112</v>
      </c>
      <c r="V516" s="377">
        <v>112</v>
      </c>
      <c r="W516" s="344">
        <v>56</v>
      </c>
      <c r="X516" s="348">
        <v>56</v>
      </c>
      <c r="Y516" s="350">
        <f>ROUND((P516-T516),1)</f>
        <v>359.5</v>
      </c>
      <c r="Z516" s="389">
        <f>IF(OR(SUM(V516:V535)="",SUM(Q516:Q535)=""),0,IF(OR(SUM(U516:U535)=320,SUM(V516:V535)&gt;0),ROUND((SUM(Q516:Q535)-SUM(V516:V535)),1),0))</f>
        <v>-112</v>
      </c>
      <c r="AA516" s="389">
        <f>IF(OR(SUM(X516:X535)="",SUM(R516:R535)=""),0,IF(OR(SUM(W516:W535)=160,SUM(X516:X535)&gt;0),ROUND((SUM(R516:R535)-SUM(X516:X535)),1),0))</f>
        <v>0</v>
      </c>
      <c r="AB516" s="390"/>
      <c r="AC516" s="395">
        <f>SUM(Y516:AA535)</f>
        <v>247.5</v>
      </c>
      <c r="AD516" s="83"/>
    </row>
    <row r="517" spans="1:30" ht="18" customHeight="1">
      <c r="A517" s="90"/>
      <c r="B517" s="107"/>
      <c r="C517" s="108"/>
      <c r="D517" s="42">
        <v>21100150202</v>
      </c>
      <c r="E517" s="207" t="s">
        <v>190</v>
      </c>
      <c r="F517" s="208" t="s">
        <v>170</v>
      </c>
      <c r="G517" s="221">
        <v>1</v>
      </c>
      <c r="H517" s="222">
        <v>0</v>
      </c>
      <c r="I517" s="223">
        <v>45</v>
      </c>
      <c r="J517" s="224">
        <v>33</v>
      </c>
      <c r="K517" s="87">
        <f t="shared" si="26"/>
        <v>0</v>
      </c>
      <c r="L517" s="87">
        <f t="shared" si="27"/>
        <v>0</v>
      </c>
      <c r="M517" s="46">
        <f t="shared" si="28"/>
        <v>16.5</v>
      </c>
      <c r="N517" s="347"/>
      <c r="O517" s="342"/>
      <c r="P517" s="342"/>
      <c r="Q517" s="342"/>
      <c r="R517" s="342"/>
      <c r="S517" s="342"/>
      <c r="T517" s="342"/>
      <c r="U517" s="342"/>
      <c r="V517" s="342"/>
      <c r="W517" s="342"/>
      <c r="X517" s="342"/>
      <c r="Y517" s="342"/>
      <c r="Z517" s="342"/>
      <c r="AA517" s="342"/>
      <c r="AB517" s="342"/>
      <c r="AC517" s="342"/>
      <c r="AD517" s="83"/>
    </row>
    <row r="518" spans="1:30" ht="18" customHeight="1">
      <c r="A518" s="90"/>
      <c r="B518" s="107"/>
      <c r="C518" s="108"/>
      <c r="D518" s="42">
        <v>21100151401</v>
      </c>
      <c r="E518" s="43" t="s">
        <v>286</v>
      </c>
      <c r="F518" s="44" t="s">
        <v>189</v>
      </c>
      <c r="G518" s="139">
        <v>1</v>
      </c>
      <c r="H518" s="137">
        <v>15</v>
      </c>
      <c r="I518" s="156">
        <v>30</v>
      </c>
      <c r="J518" s="173">
        <v>28</v>
      </c>
      <c r="K518" s="87">
        <f t="shared" si="26"/>
        <v>1</v>
      </c>
      <c r="L518" s="87">
        <f t="shared" si="27"/>
        <v>1</v>
      </c>
      <c r="M518" s="46">
        <f t="shared" si="28"/>
        <v>37.5</v>
      </c>
      <c r="N518" s="347"/>
      <c r="O518" s="342"/>
      <c r="P518" s="342"/>
      <c r="Q518" s="342"/>
      <c r="R518" s="342"/>
      <c r="S518" s="342"/>
      <c r="T518" s="342"/>
      <c r="U518" s="342"/>
      <c r="V518" s="342"/>
      <c r="W518" s="342"/>
      <c r="X518" s="342"/>
      <c r="Y518" s="342"/>
      <c r="Z518" s="342"/>
      <c r="AA518" s="342"/>
      <c r="AB518" s="342"/>
      <c r="AC518" s="342"/>
      <c r="AD518" s="83"/>
    </row>
    <row r="519" spans="1:30" ht="18" customHeight="1">
      <c r="A519" s="90"/>
      <c r="B519" s="107"/>
      <c r="C519" s="108"/>
      <c r="D519" s="42">
        <v>41000092701</v>
      </c>
      <c r="E519" s="43" t="s">
        <v>287</v>
      </c>
      <c r="F519" s="44" t="s">
        <v>159</v>
      </c>
      <c r="G519" s="139">
        <v>1</v>
      </c>
      <c r="H519" s="137">
        <v>15</v>
      </c>
      <c r="I519" s="156">
        <v>30</v>
      </c>
      <c r="J519" s="173">
        <v>32</v>
      </c>
      <c r="K519" s="87">
        <f t="shared" ref="K519:K582" si="29">IF(OR(LEFT(E519,2)="ĐA",LEFT(E519,2)="DA",LEFT(E519,5)="Đồ án",LEFT(E519,5)="Đồán ",LEFT(E519,9)="Sinh hoạt",LEFT(E519,9)="sinh hoạt",LEFT(E519,6)="Cố vấn",LEFT(E519,6)="cố vấn",LEFT(E519,4)="cvht",LEFT(E519,4)="CVHT",LEFT(E519,4)="shcn",LEFT(E519,4)="SHCN"),0,(IF(AND(H519&gt;0,J519&gt;0),IF(J519&gt;60,1.3,IF(J519&gt;35,1.2,1)),0)))</f>
        <v>1</v>
      </c>
      <c r="L519" s="87">
        <f t="shared" ref="L519:L582" si="30">IF(OR(LEFT(E519,2)="ĐA",LEFT(E519,2)="DA",LEFT(E519,5)="Đồ án",LEFT(E519,5)="Đồán "),0,IF(AND(J519&gt;0,I519&gt;0),IF(AND(OR(LEFT(E519,4)="GDQP",LEFT(E519,4)="gdqp",LEFT(E519,19)="Giáo dục quốc phòng"),J519&gt;50),1.3,IF(J519&gt;35,1.2,IF(J519&gt;29,1.1,1))),0))</f>
        <v>1.1000000000000001</v>
      </c>
      <c r="M519" s="46">
        <f t="shared" ref="M519:M582" si="31">ROUND(IF(OR(LEFT(E519,2)="ĐA",LEFT(E519,2)="DA",LEFT(E519,5)="Đồ án",LEFT(E519,5)="Đồán "),J519*0.5,(IF(H519&gt;0,H519*K519,"0")+IF(I519&gt;0,(I519*0.75)*L519,"0"))),1)</f>
        <v>39.799999999999997</v>
      </c>
      <c r="N519" s="347"/>
      <c r="O519" s="342"/>
      <c r="P519" s="342"/>
      <c r="Q519" s="342"/>
      <c r="R519" s="342"/>
      <c r="S519" s="342"/>
      <c r="T519" s="342"/>
      <c r="U519" s="342"/>
      <c r="V519" s="342"/>
      <c r="W519" s="342"/>
      <c r="X519" s="342"/>
      <c r="Y519" s="342"/>
      <c r="Z519" s="342"/>
      <c r="AA519" s="342"/>
      <c r="AB519" s="342"/>
      <c r="AC519" s="342"/>
      <c r="AD519" s="83"/>
    </row>
    <row r="520" spans="1:30" ht="18" customHeight="1">
      <c r="A520" s="90"/>
      <c r="B520" s="107"/>
      <c r="C520" s="108"/>
      <c r="D520" s="42">
        <v>21100124301</v>
      </c>
      <c r="E520" s="43" t="s">
        <v>288</v>
      </c>
      <c r="F520" s="44" t="s">
        <v>260</v>
      </c>
      <c r="G520" s="139">
        <v>1</v>
      </c>
      <c r="H520" s="137">
        <v>30</v>
      </c>
      <c r="I520" s="156">
        <v>30</v>
      </c>
      <c r="J520" s="173">
        <v>55</v>
      </c>
      <c r="K520" s="87">
        <f t="shared" si="29"/>
        <v>1.2</v>
      </c>
      <c r="L520" s="87">
        <f t="shared" si="30"/>
        <v>1.2</v>
      </c>
      <c r="M520" s="46">
        <f t="shared" si="31"/>
        <v>63</v>
      </c>
      <c r="N520" s="347"/>
      <c r="O520" s="342"/>
      <c r="P520" s="342"/>
      <c r="Q520" s="342"/>
      <c r="R520" s="342"/>
      <c r="S520" s="342"/>
      <c r="T520" s="342"/>
      <c r="U520" s="342"/>
      <c r="V520" s="342"/>
      <c r="W520" s="342"/>
      <c r="X520" s="342"/>
      <c r="Y520" s="342"/>
      <c r="Z520" s="342"/>
      <c r="AA520" s="342"/>
      <c r="AB520" s="342"/>
      <c r="AC520" s="342"/>
      <c r="AD520" s="83"/>
    </row>
    <row r="521" spans="1:30" ht="18" customHeight="1">
      <c r="A521" s="90"/>
      <c r="B521" s="107"/>
      <c r="C521" s="108"/>
      <c r="D521" s="42">
        <v>20200014401</v>
      </c>
      <c r="E521" s="43" t="s">
        <v>288</v>
      </c>
      <c r="F521" s="44" t="s">
        <v>202</v>
      </c>
      <c r="G521" s="139">
        <v>1</v>
      </c>
      <c r="H521" s="137">
        <v>15</v>
      </c>
      <c r="I521" s="156">
        <v>30</v>
      </c>
      <c r="J521" s="173">
        <v>41</v>
      </c>
      <c r="K521" s="87">
        <f t="shared" si="29"/>
        <v>1.2</v>
      </c>
      <c r="L521" s="87">
        <f t="shared" si="30"/>
        <v>1.2</v>
      </c>
      <c r="M521" s="46">
        <f t="shared" si="31"/>
        <v>45</v>
      </c>
      <c r="N521" s="347"/>
      <c r="O521" s="342"/>
      <c r="P521" s="342"/>
      <c r="Q521" s="342"/>
      <c r="R521" s="342"/>
      <c r="S521" s="342"/>
      <c r="T521" s="342"/>
      <c r="U521" s="342"/>
      <c r="V521" s="342"/>
      <c r="W521" s="342"/>
      <c r="X521" s="342"/>
      <c r="Y521" s="342"/>
      <c r="Z521" s="342"/>
      <c r="AA521" s="342"/>
      <c r="AB521" s="342"/>
      <c r="AC521" s="342"/>
      <c r="AD521" s="83"/>
    </row>
    <row r="522" spans="1:30" ht="18" customHeight="1">
      <c r="A522" s="90"/>
      <c r="B522" s="107"/>
      <c r="C522" s="108"/>
      <c r="D522" s="42">
        <v>20200014402</v>
      </c>
      <c r="E522" s="43" t="s">
        <v>288</v>
      </c>
      <c r="F522" s="44" t="s">
        <v>237</v>
      </c>
      <c r="G522" s="139">
        <v>1</v>
      </c>
      <c r="H522" s="137">
        <v>15</v>
      </c>
      <c r="I522" s="156">
        <v>30</v>
      </c>
      <c r="J522" s="173">
        <v>44</v>
      </c>
      <c r="K522" s="87">
        <f t="shared" si="29"/>
        <v>1.2</v>
      </c>
      <c r="L522" s="87">
        <f t="shared" si="30"/>
        <v>1.2</v>
      </c>
      <c r="M522" s="46">
        <f t="shared" si="31"/>
        <v>45</v>
      </c>
      <c r="N522" s="347"/>
      <c r="O522" s="342"/>
      <c r="P522" s="342"/>
      <c r="Q522" s="342"/>
      <c r="R522" s="342"/>
      <c r="S522" s="342"/>
      <c r="T522" s="342"/>
      <c r="U522" s="342"/>
      <c r="V522" s="342"/>
      <c r="W522" s="342"/>
      <c r="X522" s="342"/>
      <c r="Y522" s="342"/>
      <c r="Z522" s="342"/>
      <c r="AA522" s="342"/>
      <c r="AB522" s="342"/>
      <c r="AC522" s="342"/>
      <c r="AD522" s="83"/>
    </row>
    <row r="523" spans="1:30" ht="18" customHeight="1">
      <c r="A523" s="90"/>
      <c r="B523" s="107"/>
      <c r="C523" s="108"/>
      <c r="D523" s="42">
        <v>71400174901</v>
      </c>
      <c r="E523" s="43" t="s">
        <v>278</v>
      </c>
      <c r="F523" s="44" t="s">
        <v>243</v>
      </c>
      <c r="G523" s="139">
        <v>1</v>
      </c>
      <c r="H523" s="137">
        <v>32</v>
      </c>
      <c r="I523" s="156">
        <v>28</v>
      </c>
      <c r="J523" s="173">
        <v>47</v>
      </c>
      <c r="K523" s="87">
        <f t="shared" si="29"/>
        <v>1.2</v>
      </c>
      <c r="L523" s="87">
        <f t="shared" si="30"/>
        <v>1.2</v>
      </c>
      <c r="M523" s="46">
        <f t="shared" si="31"/>
        <v>63.6</v>
      </c>
      <c r="N523" s="347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2"/>
      <c r="AB523" s="342"/>
      <c r="AC523" s="342"/>
      <c r="AD523" s="83"/>
    </row>
    <row r="524" spans="1:30" ht="18" customHeight="1">
      <c r="A524" s="90"/>
      <c r="B524" s="107"/>
      <c r="C524" s="108"/>
      <c r="D524" s="42">
        <v>71400174902</v>
      </c>
      <c r="E524" s="127" t="s">
        <v>278</v>
      </c>
      <c r="F524" s="184" t="s">
        <v>242</v>
      </c>
      <c r="G524" s="139">
        <v>1</v>
      </c>
      <c r="H524" s="137">
        <v>0</v>
      </c>
      <c r="I524" s="156">
        <v>28</v>
      </c>
      <c r="J524" s="173">
        <v>40</v>
      </c>
      <c r="K524" s="87">
        <f t="shared" si="29"/>
        <v>0</v>
      </c>
      <c r="L524" s="87">
        <f t="shared" si="30"/>
        <v>1.2</v>
      </c>
      <c r="M524" s="46">
        <f t="shared" si="31"/>
        <v>25.2</v>
      </c>
      <c r="N524" s="347"/>
      <c r="O524" s="342"/>
      <c r="P524" s="342"/>
      <c r="Q524" s="342"/>
      <c r="R524" s="342"/>
      <c r="S524" s="342"/>
      <c r="T524" s="342"/>
      <c r="U524" s="342"/>
      <c r="V524" s="342"/>
      <c r="W524" s="342"/>
      <c r="X524" s="342"/>
      <c r="Y524" s="342"/>
      <c r="Z524" s="342"/>
      <c r="AA524" s="342"/>
      <c r="AB524" s="342"/>
      <c r="AC524" s="342"/>
      <c r="AD524" s="83"/>
    </row>
    <row r="525" spans="1:30" ht="18" customHeight="1">
      <c r="A525" s="90"/>
      <c r="B525" s="107"/>
      <c r="C525" s="108"/>
      <c r="D525" s="42">
        <v>71400174902</v>
      </c>
      <c r="E525" s="43" t="s">
        <v>278</v>
      </c>
      <c r="F525" s="44" t="s">
        <v>242</v>
      </c>
      <c r="G525" s="139">
        <v>1</v>
      </c>
      <c r="H525" s="137">
        <v>0</v>
      </c>
      <c r="I525" s="156">
        <v>28</v>
      </c>
      <c r="J525" s="173">
        <v>40</v>
      </c>
      <c r="K525" s="87">
        <f t="shared" si="29"/>
        <v>0</v>
      </c>
      <c r="L525" s="87">
        <f t="shared" si="30"/>
        <v>1.2</v>
      </c>
      <c r="M525" s="46">
        <f t="shared" si="31"/>
        <v>25.2</v>
      </c>
      <c r="N525" s="347"/>
      <c r="O525" s="342"/>
      <c r="P525" s="342"/>
      <c r="Q525" s="342"/>
      <c r="R525" s="342"/>
      <c r="S525" s="342"/>
      <c r="T525" s="342"/>
      <c r="U525" s="342"/>
      <c r="V525" s="342"/>
      <c r="W525" s="342"/>
      <c r="X525" s="342"/>
      <c r="Y525" s="342"/>
      <c r="Z525" s="342"/>
      <c r="AA525" s="342"/>
      <c r="AB525" s="342"/>
      <c r="AC525" s="342"/>
      <c r="AD525" s="83"/>
    </row>
    <row r="526" spans="1:30" ht="18" customHeight="1">
      <c r="A526" s="121"/>
      <c r="B526" s="107"/>
      <c r="C526" s="108"/>
      <c r="D526" s="42"/>
      <c r="E526" s="43" t="s">
        <v>173</v>
      </c>
      <c r="F526" s="44" t="s">
        <v>320</v>
      </c>
      <c r="G526" s="139"/>
      <c r="H526" s="137"/>
      <c r="I526" s="156"/>
      <c r="J526" s="173"/>
      <c r="K526" s="87">
        <f t="shared" si="29"/>
        <v>0</v>
      </c>
      <c r="L526" s="87">
        <f t="shared" si="30"/>
        <v>0</v>
      </c>
      <c r="M526" s="46">
        <f t="shared" si="31"/>
        <v>0</v>
      </c>
      <c r="N526" s="347"/>
      <c r="O526" s="352"/>
      <c r="P526" s="352"/>
      <c r="Q526" s="352"/>
      <c r="R526" s="352"/>
      <c r="S526" s="352"/>
      <c r="T526" s="352"/>
      <c r="U526" s="352"/>
      <c r="V526" s="352"/>
      <c r="W526" s="352"/>
      <c r="X526" s="352"/>
      <c r="Y526" s="352"/>
      <c r="Z526" s="352"/>
      <c r="AA526" s="352"/>
      <c r="AB526" s="352"/>
      <c r="AC526" s="352"/>
      <c r="AD526" s="83"/>
    </row>
    <row r="527" spans="1:30" ht="18" customHeight="1">
      <c r="A527" s="121"/>
      <c r="B527" s="107"/>
      <c r="C527" s="108"/>
      <c r="D527" s="42"/>
      <c r="E527" s="43" t="s">
        <v>440</v>
      </c>
      <c r="F527" s="44" t="s">
        <v>319</v>
      </c>
      <c r="G527" s="139">
        <v>2</v>
      </c>
      <c r="H527" s="137">
        <v>45</v>
      </c>
      <c r="I527" s="156"/>
      <c r="J527" s="173">
        <v>40</v>
      </c>
      <c r="K527" s="87">
        <f t="shared" si="29"/>
        <v>1.2</v>
      </c>
      <c r="L527" s="87">
        <f t="shared" si="30"/>
        <v>0</v>
      </c>
      <c r="M527" s="46">
        <f t="shared" si="31"/>
        <v>54</v>
      </c>
      <c r="N527" s="347"/>
      <c r="O527" s="352"/>
      <c r="P527" s="352"/>
      <c r="Q527" s="352"/>
      <c r="R527" s="352"/>
      <c r="S527" s="352"/>
      <c r="T527" s="352"/>
      <c r="U527" s="352"/>
      <c r="V527" s="352"/>
      <c r="W527" s="352"/>
      <c r="X527" s="352"/>
      <c r="Y527" s="352"/>
      <c r="Z527" s="352"/>
      <c r="AA527" s="352"/>
      <c r="AB527" s="352"/>
      <c r="AC527" s="352"/>
      <c r="AD527" s="83"/>
    </row>
    <row r="528" spans="1:30" s="225" customFormat="1" ht="18" customHeight="1">
      <c r="A528" s="121"/>
      <c r="B528" s="107"/>
      <c r="C528" s="108"/>
      <c r="D528" s="42"/>
      <c r="E528" s="43" t="s">
        <v>514</v>
      </c>
      <c r="F528" s="44" t="s">
        <v>319</v>
      </c>
      <c r="G528" s="139">
        <v>2</v>
      </c>
      <c r="H528" s="137"/>
      <c r="I528" s="156">
        <v>30</v>
      </c>
      <c r="J528" s="173">
        <v>40</v>
      </c>
      <c r="K528" s="87">
        <f t="shared" si="29"/>
        <v>0</v>
      </c>
      <c r="L528" s="87">
        <f t="shared" si="30"/>
        <v>1.2</v>
      </c>
      <c r="M528" s="46">
        <f t="shared" si="31"/>
        <v>27</v>
      </c>
      <c r="N528" s="347"/>
      <c r="O528" s="352"/>
      <c r="P528" s="352"/>
      <c r="Q528" s="352"/>
      <c r="R528" s="352"/>
      <c r="S528" s="352"/>
      <c r="T528" s="352"/>
      <c r="U528" s="352"/>
      <c r="V528" s="352"/>
      <c r="W528" s="352"/>
      <c r="X528" s="352"/>
      <c r="Y528" s="352"/>
      <c r="Z528" s="352"/>
      <c r="AA528" s="352"/>
      <c r="AB528" s="352"/>
      <c r="AC528" s="352"/>
      <c r="AD528" s="83"/>
    </row>
    <row r="529" spans="1:30" s="225" customFormat="1" ht="18" customHeight="1">
      <c r="A529" s="121"/>
      <c r="B529" s="107"/>
      <c r="C529" s="108"/>
      <c r="D529" s="42"/>
      <c r="E529" s="43" t="s">
        <v>514</v>
      </c>
      <c r="F529" s="44" t="s">
        <v>319</v>
      </c>
      <c r="G529" s="139">
        <v>2</v>
      </c>
      <c r="H529" s="137"/>
      <c r="I529" s="156">
        <v>30</v>
      </c>
      <c r="J529" s="173">
        <v>40</v>
      </c>
      <c r="K529" s="87">
        <f t="shared" si="29"/>
        <v>0</v>
      </c>
      <c r="L529" s="87">
        <f t="shared" si="30"/>
        <v>1.2</v>
      </c>
      <c r="M529" s="46">
        <f t="shared" si="31"/>
        <v>27</v>
      </c>
      <c r="N529" s="347"/>
      <c r="O529" s="352"/>
      <c r="P529" s="352"/>
      <c r="Q529" s="352"/>
      <c r="R529" s="352"/>
      <c r="S529" s="352"/>
      <c r="T529" s="352"/>
      <c r="U529" s="352"/>
      <c r="V529" s="352"/>
      <c r="W529" s="352"/>
      <c r="X529" s="352"/>
      <c r="Y529" s="352"/>
      <c r="Z529" s="352"/>
      <c r="AA529" s="352"/>
      <c r="AB529" s="352"/>
      <c r="AC529" s="352"/>
      <c r="AD529" s="83"/>
    </row>
    <row r="530" spans="1:30" ht="18" customHeight="1">
      <c r="A530" s="121"/>
      <c r="B530" s="107"/>
      <c r="C530" s="108"/>
      <c r="D530" s="42"/>
      <c r="E530" s="43" t="s">
        <v>288</v>
      </c>
      <c r="F530" s="44" t="s">
        <v>324</v>
      </c>
      <c r="G530" s="139">
        <v>2</v>
      </c>
      <c r="H530" s="137">
        <v>15</v>
      </c>
      <c r="I530" s="156">
        <v>30</v>
      </c>
      <c r="J530" s="173">
        <v>40</v>
      </c>
      <c r="K530" s="87">
        <f t="shared" si="29"/>
        <v>1.2</v>
      </c>
      <c r="L530" s="87">
        <f t="shared" si="30"/>
        <v>1.2</v>
      </c>
      <c r="M530" s="46">
        <f t="shared" si="31"/>
        <v>45</v>
      </c>
      <c r="N530" s="347"/>
      <c r="O530" s="352"/>
      <c r="P530" s="352"/>
      <c r="Q530" s="352"/>
      <c r="R530" s="352"/>
      <c r="S530" s="352"/>
      <c r="T530" s="352"/>
      <c r="U530" s="352"/>
      <c r="V530" s="352"/>
      <c r="W530" s="352"/>
      <c r="X530" s="352"/>
      <c r="Y530" s="352"/>
      <c r="Z530" s="352"/>
      <c r="AA530" s="352"/>
      <c r="AB530" s="352"/>
      <c r="AC530" s="352"/>
      <c r="AD530" s="83"/>
    </row>
    <row r="531" spans="1:30" s="225" customFormat="1" ht="18" customHeight="1">
      <c r="A531" s="121"/>
      <c r="B531" s="107"/>
      <c r="C531" s="108"/>
      <c r="D531" s="42"/>
      <c r="E531" s="43" t="s">
        <v>288</v>
      </c>
      <c r="F531" s="44" t="s">
        <v>325</v>
      </c>
      <c r="G531" s="139">
        <v>2</v>
      </c>
      <c r="H531" s="137">
        <v>15</v>
      </c>
      <c r="I531" s="156">
        <v>30</v>
      </c>
      <c r="J531" s="173">
        <v>40</v>
      </c>
      <c r="K531" s="87">
        <f t="shared" si="29"/>
        <v>1.2</v>
      </c>
      <c r="L531" s="87">
        <f t="shared" si="30"/>
        <v>1.2</v>
      </c>
      <c r="M531" s="46">
        <f t="shared" si="31"/>
        <v>45</v>
      </c>
      <c r="N531" s="347"/>
      <c r="O531" s="352"/>
      <c r="P531" s="352"/>
      <c r="Q531" s="352"/>
      <c r="R531" s="352"/>
      <c r="S531" s="352"/>
      <c r="T531" s="352"/>
      <c r="U531" s="352"/>
      <c r="V531" s="352"/>
      <c r="W531" s="352"/>
      <c r="X531" s="352"/>
      <c r="Y531" s="352"/>
      <c r="Z531" s="352"/>
      <c r="AA531" s="352"/>
      <c r="AB531" s="352"/>
      <c r="AC531" s="352"/>
      <c r="AD531" s="83"/>
    </row>
    <row r="532" spans="1:30" s="225" customFormat="1" ht="18" customHeight="1">
      <c r="A532" s="121"/>
      <c r="B532" s="107"/>
      <c r="C532" s="108"/>
      <c r="D532" s="42"/>
      <c r="E532" s="43" t="s">
        <v>287</v>
      </c>
      <c r="F532" s="44" t="s">
        <v>243</v>
      </c>
      <c r="G532" s="139">
        <v>2</v>
      </c>
      <c r="H532" s="137">
        <v>15</v>
      </c>
      <c r="I532" s="156">
        <v>30</v>
      </c>
      <c r="J532" s="173">
        <v>40</v>
      </c>
      <c r="K532" s="87">
        <f t="shared" si="29"/>
        <v>1.2</v>
      </c>
      <c r="L532" s="87">
        <f t="shared" si="30"/>
        <v>1.2</v>
      </c>
      <c r="M532" s="46">
        <f t="shared" si="31"/>
        <v>45</v>
      </c>
      <c r="N532" s="347"/>
      <c r="O532" s="352"/>
      <c r="P532" s="352"/>
      <c r="Q532" s="352"/>
      <c r="R532" s="352"/>
      <c r="S532" s="352"/>
      <c r="T532" s="352"/>
      <c r="U532" s="352"/>
      <c r="V532" s="352"/>
      <c r="W532" s="352"/>
      <c r="X532" s="352"/>
      <c r="Y532" s="352"/>
      <c r="Z532" s="352"/>
      <c r="AA532" s="352"/>
      <c r="AB532" s="352"/>
      <c r="AC532" s="352"/>
      <c r="AD532" s="83"/>
    </row>
    <row r="533" spans="1:30" s="225" customFormat="1" ht="18" customHeight="1">
      <c r="A533" s="121"/>
      <c r="B533" s="107"/>
      <c r="C533" s="108"/>
      <c r="D533" s="42"/>
      <c r="E533" s="43" t="s">
        <v>442</v>
      </c>
      <c r="F533" s="44" t="s">
        <v>262</v>
      </c>
      <c r="G533" s="139">
        <v>2</v>
      </c>
      <c r="H533" s="137">
        <v>19</v>
      </c>
      <c r="I533" s="156"/>
      <c r="J533" s="173">
        <v>40</v>
      </c>
      <c r="K533" s="87">
        <f t="shared" si="29"/>
        <v>1.2</v>
      </c>
      <c r="L533" s="87">
        <f t="shared" si="30"/>
        <v>0</v>
      </c>
      <c r="M533" s="46">
        <f t="shared" si="31"/>
        <v>22.8</v>
      </c>
      <c r="N533" s="347"/>
      <c r="O533" s="352"/>
      <c r="P533" s="352"/>
      <c r="Q533" s="352"/>
      <c r="R533" s="352"/>
      <c r="S533" s="352"/>
      <c r="T533" s="352"/>
      <c r="U533" s="352"/>
      <c r="V533" s="352"/>
      <c r="W533" s="352"/>
      <c r="X533" s="352"/>
      <c r="Y533" s="352"/>
      <c r="Z533" s="352"/>
      <c r="AA533" s="352"/>
      <c r="AB533" s="352"/>
      <c r="AC533" s="352"/>
      <c r="AD533" s="83"/>
    </row>
    <row r="534" spans="1:30" s="225" customFormat="1" ht="18" customHeight="1">
      <c r="A534" s="121"/>
      <c r="B534" s="107"/>
      <c r="C534" s="108"/>
      <c r="D534" s="42"/>
      <c r="E534" s="43" t="s">
        <v>515</v>
      </c>
      <c r="F534" s="44" t="s">
        <v>262</v>
      </c>
      <c r="G534" s="139">
        <v>2</v>
      </c>
      <c r="H534" s="137"/>
      <c r="I534" s="156">
        <v>41</v>
      </c>
      <c r="J534" s="173">
        <v>40</v>
      </c>
      <c r="K534" s="87">
        <f t="shared" si="29"/>
        <v>0</v>
      </c>
      <c r="L534" s="87">
        <f t="shared" si="30"/>
        <v>1.2</v>
      </c>
      <c r="M534" s="46">
        <f t="shared" si="31"/>
        <v>36.9</v>
      </c>
      <c r="N534" s="347"/>
      <c r="O534" s="352"/>
      <c r="P534" s="352"/>
      <c r="Q534" s="352"/>
      <c r="R534" s="352"/>
      <c r="S534" s="352"/>
      <c r="T534" s="352"/>
      <c r="U534" s="352"/>
      <c r="V534" s="352"/>
      <c r="W534" s="352"/>
      <c r="X534" s="352"/>
      <c r="Y534" s="352"/>
      <c r="Z534" s="352"/>
      <c r="AA534" s="352"/>
      <c r="AB534" s="352"/>
      <c r="AC534" s="352"/>
      <c r="AD534" s="83"/>
    </row>
    <row r="535" spans="1:30" s="225" customFormat="1" ht="18" customHeight="1">
      <c r="A535" s="121"/>
      <c r="B535" s="107"/>
      <c r="C535" s="108"/>
      <c r="D535" s="42"/>
      <c r="E535" s="43" t="s">
        <v>516</v>
      </c>
      <c r="F535" s="44" t="s">
        <v>412</v>
      </c>
      <c r="G535" s="139">
        <v>2</v>
      </c>
      <c r="H535" s="137"/>
      <c r="I535" s="156">
        <v>41</v>
      </c>
      <c r="J535" s="173">
        <v>40</v>
      </c>
      <c r="K535" s="87">
        <f t="shared" si="29"/>
        <v>0</v>
      </c>
      <c r="L535" s="87">
        <f t="shared" si="30"/>
        <v>1.2</v>
      </c>
      <c r="M535" s="46">
        <f t="shared" si="31"/>
        <v>36.9</v>
      </c>
      <c r="N535" s="347"/>
      <c r="O535" s="352"/>
      <c r="P535" s="352"/>
      <c r="Q535" s="352"/>
      <c r="R535" s="352"/>
      <c r="S535" s="352"/>
      <c r="T535" s="352"/>
      <c r="U535" s="352"/>
      <c r="V535" s="352"/>
      <c r="W535" s="352"/>
      <c r="X535" s="352"/>
      <c r="Y535" s="352"/>
      <c r="Z535" s="352"/>
      <c r="AA535" s="352"/>
      <c r="AB535" s="352"/>
      <c r="AC535" s="352"/>
      <c r="AD535" s="83"/>
    </row>
    <row r="536" spans="1:30" ht="18" customHeight="1">
      <c r="A536" s="104">
        <v>27</v>
      </c>
      <c r="B536" s="91" t="s">
        <v>127</v>
      </c>
      <c r="C536" s="101" t="s">
        <v>128</v>
      </c>
      <c r="D536" s="42">
        <v>71400119925</v>
      </c>
      <c r="E536" s="43" t="s">
        <v>161</v>
      </c>
      <c r="F536" s="44" t="s">
        <v>164</v>
      </c>
      <c r="G536" s="170">
        <v>1</v>
      </c>
      <c r="H536" s="140">
        <v>30</v>
      </c>
      <c r="I536" s="140">
        <v>60</v>
      </c>
      <c r="J536" s="173">
        <v>36</v>
      </c>
      <c r="K536" s="87">
        <f t="shared" si="29"/>
        <v>1.2</v>
      </c>
      <c r="L536" s="87">
        <f t="shared" si="30"/>
        <v>1.2</v>
      </c>
      <c r="M536" s="46">
        <f t="shared" si="31"/>
        <v>90</v>
      </c>
      <c r="N536" s="346">
        <v>67.5</v>
      </c>
      <c r="O536" s="348"/>
      <c r="P536" s="350">
        <f>SUM(M536:M556)+N536+O536</f>
        <v>1237.7</v>
      </c>
      <c r="Q536" s="348">
        <v>0</v>
      </c>
      <c r="R536" s="350">
        <v>56</v>
      </c>
      <c r="S536" s="344">
        <v>450</v>
      </c>
      <c r="T536" s="348">
        <v>450</v>
      </c>
      <c r="U536" s="344">
        <v>112</v>
      </c>
      <c r="V536" s="377">
        <v>112</v>
      </c>
      <c r="W536" s="344">
        <v>56</v>
      </c>
      <c r="X536" s="348">
        <v>56</v>
      </c>
      <c r="Y536" s="350">
        <f>ROUND((P536-T536),1)</f>
        <v>787.7</v>
      </c>
      <c r="Z536" s="389">
        <f>IF(OR(SUM(V536)="",SUM(Q536)=""),0,IF(OR(SUM(U536)=320,SUM(V536)&gt;0),ROUND((SUM(Q536)-SUM(V536)),1),0))</f>
        <v>-112</v>
      </c>
      <c r="AA536" s="389">
        <f>IF(OR(SUM(X536:X556)="",SUM(R536:R556)=""),0,IF(OR(SUM(W536:W556)=160,SUM(X536:X556)&gt;0),ROUND((SUM(R536:R556)-SUM(X536:X556)),1),0))</f>
        <v>0</v>
      </c>
      <c r="AB536" s="390"/>
      <c r="AC536" s="395">
        <f>SUM(Y536:AA556)</f>
        <v>675.7</v>
      </c>
      <c r="AD536" s="83"/>
    </row>
    <row r="537" spans="1:30" ht="18" customHeight="1">
      <c r="A537" s="90"/>
      <c r="B537" s="107"/>
      <c r="C537" s="108"/>
      <c r="D537" s="42">
        <v>71400119905</v>
      </c>
      <c r="E537" s="43" t="s">
        <v>161</v>
      </c>
      <c r="F537" s="44" t="s">
        <v>165</v>
      </c>
      <c r="G537" s="170">
        <v>1</v>
      </c>
      <c r="H537" s="140">
        <v>30</v>
      </c>
      <c r="I537" s="140">
        <v>60</v>
      </c>
      <c r="J537" s="173">
        <v>39</v>
      </c>
      <c r="K537" s="87">
        <f t="shared" si="29"/>
        <v>1.2</v>
      </c>
      <c r="L537" s="87">
        <f t="shared" si="30"/>
        <v>1.2</v>
      </c>
      <c r="M537" s="46">
        <f t="shared" si="31"/>
        <v>90</v>
      </c>
      <c r="N537" s="347"/>
      <c r="O537" s="349"/>
      <c r="P537" s="351"/>
      <c r="Q537" s="349"/>
      <c r="R537" s="351"/>
      <c r="S537" s="345"/>
      <c r="T537" s="349"/>
      <c r="U537" s="345"/>
      <c r="V537" s="378"/>
      <c r="W537" s="345"/>
      <c r="X537" s="349"/>
      <c r="Y537" s="351"/>
      <c r="Z537" s="392"/>
      <c r="AA537" s="392"/>
      <c r="AB537" s="391"/>
      <c r="AC537" s="396"/>
      <c r="AD537" s="83"/>
    </row>
    <row r="538" spans="1:30" ht="18" customHeight="1">
      <c r="A538" s="90"/>
      <c r="B538" s="107"/>
      <c r="C538" s="108"/>
      <c r="D538" s="42">
        <v>21100180101</v>
      </c>
      <c r="E538" s="43" t="s">
        <v>166</v>
      </c>
      <c r="F538" s="44" t="s">
        <v>167</v>
      </c>
      <c r="G538" s="170">
        <v>1</v>
      </c>
      <c r="H538" s="140">
        <v>15</v>
      </c>
      <c r="I538" s="140">
        <v>60</v>
      </c>
      <c r="J538" s="173">
        <v>17</v>
      </c>
      <c r="K538" s="87">
        <f t="shared" si="29"/>
        <v>1</v>
      </c>
      <c r="L538" s="87">
        <f t="shared" si="30"/>
        <v>1</v>
      </c>
      <c r="M538" s="46">
        <f t="shared" si="31"/>
        <v>60</v>
      </c>
      <c r="N538" s="347"/>
      <c r="O538" s="349"/>
      <c r="P538" s="351"/>
      <c r="Q538" s="349"/>
      <c r="R538" s="351"/>
      <c r="S538" s="345"/>
      <c r="T538" s="349"/>
      <c r="U538" s="345"/>
      <c r="V538" s="378"/>
      <c r="W538" s="345"/>
      <c r="X538" s="349"/>
      <c r="Y538" s="351"/>
      <c r="Z538" s="392"/>
      <c r="AA538" s="392"/>
      <c r="AB538" s="391"/>
      <c r="AC538" s="396"/>
      <c r="AD538" s="83"/>
    </row>
    <row r="539" spans="1:30" ht="18" customHeight="1">
      <c r="A539" s="90"/>
      <c r="B539" s="107"/>
      <c r="C539" s="108"/>
      <c r="D539" s="42">
        <v>21100149701</v>
      </c>
      <c r="E539" s="43" t="s">
        <v>168</v>
      </c>
      <c r="F539" s="44" t="s">
        <v>169</v>
      </c>
      <c r="G539" s="170">
        <v>1</v>
      </c>
      <c r="H539" s="142">
        <v>30</v>
      </c>
      <c r="I539" s="142">
        <v>30</v>
      </c>
      <c r="J539" s="173">
        <v>37</v>
      </c>
      <c r="K539" s="87">
        <f t="shared" si="29"/>
        <v>1.2</v>
      </c>
      <c r="L539" s="87">
        <f t="shared" si="30"/>
        <v>1.2</v>
      </c>
      <c r="M539" s="46">
        <f t="shared" si="31"/>
        <v>63</v>
      </c>
      <c r="N539" s="347"/>
      <c r="O539" s="349"/>
      <c r="P539" s="351"/>
      <c r="Q539" s="349"/>
      <c r="R539" s="351"/>
      <c r="S539" s="345"/>
      <c r="T539" s="349"/>
      <c r="U539" s="345"/>
      <c r="V539" s="378"/>
      <c r="W539" s="345"/>
      <c r="X539" s="349"/>
      <c r="Y539" s="351"/>
      <c r="Z539" s="392"/>
      <c r="AA539" s="392"/>
      <c r="AB539" s="391"/>
      <c r="AC539" s="396"/>
      <c r="AD539" s="83"/>
    </row>
    <row r="540" spans="1:30" ht="18" customHeight="1">
      <c r="A540" s="90"/>
      <c r="B540" s="107"/>
      <c r="C540" s="108"/>
      <c r="D540" s="42">
        <v>21100149702</v>
      </c>
      <c r="E540" s="43" t="s">
        <v>168</v>
      </c>
      <c r="F540" s="44" t="s">
        <v>170</v>
      </c>
      <c r="G540" s="170">
        <v>1</v>
      </c>
      <c r="H540" s="142">
        <v>30</v>
      </c>
      <c r="I540" s="142">
        <v>30</v>
      </c>
      <c r="J540" s="173">
        <v>33</v>
      </c>
      <c r="K540" s="87">
        <f t="shared" si="29"/>
        <v>1</v>
      </c>
      <c r="L540" s="87">
        <f t="shared" si="30"/>
        <v>1.1000000000000001</v>
      </c>
      <c r="M540" s="46">
        <f t="shared" si="31"/>
        <v>54.8</v>
      </c>
      <c r="N540" s="347"/>
      <c r="O540" s="349"/>
      <c r="P540" s="351"/>
      <c r="Q540" s="349"/>
      <c r="R540" s="351"/>
      <c r="S540" s="345"/>
      <c r="T540" s="349"/>
      <c r="U540" s="345"/>
      <c r="V540" s="378"/>
      <c r="W540" s="345"/>
      <c r="X540" s="349"/>
      <c r="Y540" s="351"/>
      <c r="Z540" s="392"/>
      <c r="AA540" s="392"/>
      <c r="AB540" s="391"/>
      <c r="AC540" s="396"/>
      <c r="AD540" s="83"/>
    </row>
    <row r="541" spans="1:30" ht="18" customHeight="1">
      <c r="A541" s="90"/>
      <c r="B541" s="107"/>
      <c r="C541" s="108"/>
      <c r="D541" s="42">
        <v>21100150101</v>
      </c>
      <c r="E541" s="43" t="s">
        <v>171</v>
      </c>
      <c r="F541" s="44" t="s">
        <v>169</v>
      </c>
      <c r="G541" s="170">
        <v>1</v>
      </c>
      <c r="H541" s="140">
        <v>15</v>
      </c>
      <c r="I541" s="140">
        <v>30</v>
      </c>
      <c r="J541" s="173">
        <v>37</v>
      </c>
      <c r="K541" s="87">
        <f t="shared" si="29"/>
        <v>1.2</v>
      </c>
      <c r="L541" s="87">
        <f t="shared" si="30"/>
        <v>1.2</v>
      </c>
      <c r="M541" s="46">
        <f t="shared" si="31"/>
        <v>45</v>
      </c>
      <c r="N541" s="347"/>
      <c r="O541" s="349"/>
      <c r="P541" s="351"/>
      <c r="Q541" s="349"/>
      <c r="R541" s="351"/>
      <c r="S541" s="345"/>
      <c r="T541" s="349"/>
      <c r="U541" s="345"/>
      <c r="V541" s="378"/>
      <c r="W541" s="345"/>
      <c r="X541" s="349"/>
      <c r="Y541" s="351"/>
      <c r="Z541" s="392"/>
      <c r="AA541" s="392"/>
      <c r="AB541" s="391"/>
      <c r="AC541" s="396"/>
      <c r="AD541" s="83"/>
    </row>
    <row r="542" spans="1:30" ht="18" customHeight="1">
      <c r="A542" s="90"/>
      <c r="B542" s="107"/>
      <c r="C542" s="108"/>
      <c r="D542" s="42">
        <v>21100150102</v>
      </c>
      <c r="E542" s="43" t="s">
        <v>171</v>
      </c>
      <c r="F542" s="44" t="s">
        <v>170</v>
      </c>
      <c r="G542" s="170">
        <v>1</v>
      </c>
      <c r="H542" s="140">
        <v>15</v>
      </c>
      <c r="I542" s="140">
        <v>30</v>
      </c>
      <c r="J542" s="173">
        <v>33</v>
      </c>
      <c r="K542" s="87">
        <f t="shared" si="29"/>
        <v>1</v>
      </c>
      <c r="L542" s="87">
        <f t="shared" si="30"/>
        <v>1.1000000000000001</v>
      </c>
      <c r="M542" s="46">
        <f t="shared" si="31"/>
        <v>39.799999999999997</v>
      </c>
      <c r="N542" s="347"/>
      <c r="O542" s="349"/>
      <c r="P542" s="351"/>
      <c r="Q542" s="349"/>
      <c r="R542" s="351"/>
      <c r="S542" s="345"/>
      <c r="T542" s="349"/>
      <c r="U542" s="345"/>
      <c r="V542" s="378"/>
      <c r="W542" s="345"/>
      <c r="X542" s="349"/>
      <c r="Y542" s="351"/>
      <c r="Z542" s="392"/>
      <c r="AA542" s="392"/>
      <c r="AB542" s="391"/>
      <c r="AC542" s="396"/>
      <c r="AD542" s="83"/>
    </row>
    <row r="543" spans="1:30" ht="18" customHeight="1">
      <c r="A543" s="90"/>
      <c r="B543" s="107"/>
      <c r="C543" s="108"/>
      <c r="D543" s="42">
        <v>21100119808</v>
      </c>
      <c r="E543" s="43" t="s">
        <v>161</v>
      </c>
      <c r="F543" s="44" t="s">
        <v>172</v>
      </c>
      <c r="G543" s="170">
        <v>1</v>
      </c>
      <c r="H543" s="142">
        <v>30</v>
      </c>
      <c r="I543" s="142">
        <v>0</v>
      </c>
      <c r="J543" s="173">
        <v>67</v>
      </c>
      <c r="K543" s="87">
        <f t="shared" si="29"/>
        <v>1.3</v>
      </c>
      <c r="L543" s="87">
        <f t="shared" si="30"/>
        <v>0</v>
      </c>
      <c r="M543" s="46">
        <f t="shared" si="31"/>
        <v>39</v>
      </c>
      <c r="N543" s="347"/>
      <c r="O543" s="349"/>
      <c r="P543" s="351"/>
      <c r="Q543" s="349"/>
      <c r="R543" s="351"/>
      <c r="S543" s="345"/>
      <c r="T543" s="349"/>
      <c r="U543" s="345"/>
      <c r="V543" s="378"/>
      <c r="W543" s="345"/>
      <c r="X543" s="349"/>
      <c r="Y543" s="351"/>
      <c r="Z543" s="392"/>
      <c r="AA543" s="392"/>
      <c r="AB543" s="391"/>
      <c r="AC543" s="396"/>
      <c r="AD543" s="83"/>
    </row>
    <row r="544" spans="1:30" ht="18" customHeight="1">
      <c r="A544" s="90"/>
      <c r="B544" s="107"/>
      <c r="C544" s="108"/>
      <c r="D544" s="42">
        <v>21100119808</v>
      </c>
      <c r="E544" s="43" t="s">
        <v>161</v>
      </c>
      <c r="F544" s="44" t="s">
        <v>172</v>
      </c>
      <c r="G544" s="170">
        <v>1</v>
      </c>
      <c r="H544" s="142">
        <v>0</v>
      </c>
      <c r="I544" s="142">
        <v>30</v>
      </c>
      <c r="J544" s="173">
        <v>33</v>
      </c>
      <c r="K544" s="87">
        <f t="shared" si="29"/>
        <v>0</v>
      </c>
      <c r="L544" s="87">
        <f t="shared" si="30"/>
        <v>1.1000000000000001</v>
      </c>
      <c r="M544" s="46">
        <f t="shared" si="31"/>
        <v>24.8</v>
      </c>
      <c r="N544" s="347"/>
      <c r="O544" s="349"/>
      <c r="P544" s="351"/>
      <c r="Q544" s="349"/>
      <c r="R544" s="351"/>
      <c r="S544" s="345"/>
      <c r="T544" s="349"/>
      <c r="U544" s="345"/>
      <c r="V544" s="378"/>
      <c r="W544" s="345"/>
      <c r="X544" s="349"/>
      <c r="Y544" s="351"/>
      <c r="Z544" s="392"/>
      <c r="AA544" s="392"/>
      <c r="AB544" s="391"/>
      <c r="AC544" s="396"/>
      <c r="AD544" s="83"/>
    </row>
    <row r="545" spans="1:30" ht="18" customHeight="1">
      <c r="A545" s="90"/>
      <c r="B545" s="107"/>
      <c r="C545" s="108"/>
      <c r="D545" s="42">
        <v>21100119808</v>
      </c>
      <c r="E545" s="43" t="s">
        <v>161</v>
      </c>
      <c r="F545" s="44" t="s">
        <v>172</v>
      </c>
      <c r="G545" s="170">
        <v>1</v>
      </c>
      <c r="H545" s="142">
        <v>0</v>
      </c>
      <c r="I545" s="142">
        <v>30</v>
      </c>
      <c r="J545" s="173">
        <v>34</v>
      </c>
      <c r="K545" s="87">
        <f t="shared" si="29"/>
        <v>0</v>
      </c>
      <c r="L545" s="87">
        <f t="shared" si="30"/>
        <v>1.1000000000000001</v>
      </c>
      <c r="M545" s="46">
        <f t="shared" si="31"/>
        <v>24.8</v>
      </c>
      <c r="N545" s="347"/>
      <c r="O545" s="349"/>
      <c r="P545" s="351"/>
      <c r="Q545" s="349"/>
      <c r="R545" s="351"/>
      <c r="S545" s="345"/>
      <c r="T545" s="349"/>
      <c r="U545" s="345"/>
      <c r="V545" s="378"/>
      <c r="W545" s="345"/>
      <c r="X545" s="349"/>
      <c r="Y545" s="351"/>
      <c r="Z545" s="392"/>
      <c r="AA545" s="392"/>
      <c r="AB545" s="391"/>
      <c r="AC545" s="396"/>
      <c r="AD545" s="83"/>
    </row>
    <row r="546" spans="1:30" s="133" customFormat="1" ht="18" customHeight="1">
      <c r="A546" s="129"/>
      <c r="B546" s="130"/>
      <c r="C546" s="131"/>
      <c r="D546" s="126"/>
      <c r="E546" s="127" t="s">
        <v>173</v>
      </c>
      <c r="F546" s="128" t="s">
        <v>169</v>
      </c>
      <c r="G546" s="174">
        <v>1</v>
      </c>
      <c r="H546" s="200">
        <v>15</v>
      </c>
      <c r="I546" s="200">
        <v>0</v>
      </c>
      <c r="J546" s="173"/>
      <c r="K546" s="87">
        <f t="shared" si="29"/>
        <v>0</v>
      </c>
      <c r="L546" s="87">
        <f t="shared" si="30"/>
        <v>0</v>
      </c>
      <c r="M546" s="46">
        <f t="shared" si="31"/>
        <v>0</v>
      </c>
      <c r="N546" s="347"/>
      <c r="O546" s="349"/>
      <c r="P546" s="351"/>
      <c r="Q546" s="349"/>
      <c r="R546" s="351"/>
      <c r="S546" s="345"/>
      <c r="T546" s="349"/>
      <c r="U546" s="345"/>
      <c r="V546" s="378"/>
      <c r="W546" s="345"/>
      <c r="X546" s="349"/>
      <c r="Y546" s="351"/>
      <c r="Z546" s="392"/>
      <c r="AA546" s="392"/>
      <c r="AB546" s="391"/>
      <c r="AC546" s="396"/>
      <c r="AD546" s="132"/>
    </row>
    <row r="547" spans="1:30" ht="18" customHeight="1">
      <c r="A547" s="121"/>
      <c r="B547" s="107"/>
      <c r="C547" s="108"/>
      <c r="D547" s="42"/>
      <c r="E547" s="43" t="s">
        <v>443</v>
      </c>
      <c r="F547" s="44" t="s">
        <v>183</v>
      </c>
      <c r="G547" s="170">
        <v>2</v>
      </c>
      <c r="H547" s="142">
        <v>30</v>
      </c>
      <c r="I547" s="142">
        <v>30</v>
      </c>
      <c r="J547" s="173">
        <v>40</v>
      </c>
      <c r="K547" s="87">
        <f t="shared" si="29"/>
        <v>1.2</v>
      </c>
      <c r="L547" s="87">
        <f t="shared" si="30"/>
        <v>1.2</v>
      </c>
      <c r="M547" s="46">
        <f t="shared" si="31"/>
        <v>63</v>
      </c>
      <c r="N547" s="347"/>
      <c r="O547" s="349"/>
      <c r="P547" s="351"/>
      <c r="Q547" s="349"/>
      <c r="R547" s="351"/>
      <c r="S547" s="345"/>
      <c r="T547" s="349"/>
      <c r="U547" s="345"/>
      <c r="V547" s="378"/>
      <c r="W547" s="345"/>
      <c r="X547" s="349"/>
      <c r="Y547" s="351"/>
      <c r="Z547" s="392"/>
      <c r="AA547" s="392"/>
      <c r="AB547" s="391"/>
      <c r="AC547" s="396"/>
      <c r="AD547" s="83"/>
    </row>
    <row r="548" spans="1:30" s="225" customFormat="1" ht="18" customHeight="1">
      <c r="A548" s="121"/>
      <c r="B548" s="107"/>
      <c r="C548" s="108"/>
      <c r="D548" s="42"/>
      <c r="E548" s="43" t="s">
        <v>443</v>
      </c>
      <c r="F548" s="44" t="s">
        <v>206</v>
      </c>
      <c r="G548" s="170">
        <v>2</v>
      </c>
      <c r="H548" s="142">
        <v>30</v>
      </c>
      <c r="I548" s="142">
        <v>30</v>
      </c>
      <c r="J548" s="173">
        <v>40</v>
      </c>
      <c r="K548" s="87">
        <f t="shared" si="29"/>
        <v>1.2</v>
      </c>
      <c r="L548" s="87">
        <f t="shared" si="30"/>
        <v>1.2</v>
      </c>
      <c r="M548" s="46">
        <f t="shared" si="31"/>
        <v>63</v>
      </c>
      <c r="N548" s="347"/>
      <c r="O548" s="349"/>
      <c r="P548" s="351"/>
      <c r="Q548" s="349"/>
      <c r="R548" s="351"/>
      <c r="S548" s="345"/>
      <c r="T548" s="349"/>
      <c r="U548" s="345"/>
      <c r="V548" s="378"/>
      <c r="W548" s="345"/>
      <c r="X548" s="349"/>
      <c r="Y548" s="351"/>
      <c r="Z548" s="392"/>
      <c r="AA548" s="392"/>
      <c r="AB548" s="391"/>
      <c r="AC548" s="396"/>
      <c r="AD548" s="83"/>
    </row>
    <row r="549" spans="1:30" ht="18" customHeight="1">
      <c r="A549" s="121"/>
      <c r="B549" s="107"/>
      <c r="C549" s="108"/>
      <c r="D549" s="42"/>
      <c r="E549" s="43" t="s">
        <v>287</v>
      </c>
      <c r="F549" s="44" t="s">
        <v>183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29"/>
        <v>1.2</v>
      </c>
      <c r="L549" s="87">
        <f t="shared" si="30"/>
        <v>1.2</v>
      </c>
      <c r="M549" s="46">
        <f t="shared" si="31"/>
        <v>63</v>
      </c>
      <c r="N549" s="347"/>
      <c r="O549" s="349"/>
      <c r="P549" s="351"/>
      <c r="Q549" s="349"/>
      <c r="R549" s="351"/>
      <c r="S549" s="345"/>
      <c r="T549" s="349"/>
      <c r="U549" s="345"/>
      <c r="V549" s="378"/>
      <c r="W549" s="345"/>
      <c r="X549" s="349"/>
      <c r="Y549" s="351"/>
      <c r="Z549" s="392"/>
      <c r="AA549" s="392"/>
      <c r="AB549" s="391"/>
      <c r="AC549" s="396"/>
      <c r="AD549" s="83"/>
    </row>
    <row r="550" spans="1:30" s="225" customFormat="1" ht="18" customHeight="1">
      <c r="A550" s="121"/>
      <c r="B550" s="107"/>
      <c r="C550" s="108"/>
      <c r="D550" s="42"/>
      <c r="E550" s="43" t="s">
        <v>287</v>
      </c>
      <c r="F550" s="44" t="s">
        <v>206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29"/>
        <v>1.2</v>
      </c>
      <c r="L550" s="87">
        <f t="shared" si="30"/>
        <v>1.2</v>
      </c>
      <c r="M550" s="46">
        <f t="shared" si="31"/>
        <v>63</v>
      </c>
      <c r="N550" s="347"/>
      <c r="O550" s="349"/>
      <c r="P550" s="351"/>
      <c r="Q550" s="349"/>
      <c r="R550" s="351"/>
      <c r="S550" s="345"/>
      <c r="T550" s="349"/>
      <c r="U550" s="345"/>
      <c r="V550" s="378"/>
      <c r="W550" s="345"/>
      <c r="X550" s="349"/>
      <c r="Y550" s="351"/>
      <c r="Z550" s="392"/>
      <c r="AA550" s="392"/>
      <c r="AB550" s="391"/>
      <c r="AC550" s="396"/>
      <c r="AD550" s="83"/>
    </row>
    <row r="551" spans="1:30" ht="18" customHeight="1">
      <c r="A551" s="121"/>
      <c r="B551" s="107"/>
      <c r="C551" s="108"/>
      <c r="D551" s="42"/>
      <c r="E551" s="43" t="s">
        <v>444</v>
      </c>
      <c r="F551" s="44" t="s">
        <v>169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29"/>
        <v>1.2</v>
      </c>
      <c r="L551" s="87">
        <f t="shared" si="30"/>
        <v>1.2</v>
      </c>
      <c r="M551" s="46">
        <f t="shared" si="31"/>
        <v>63</v>
      </c>
      <c r="N551" s="347"/>
      <c r="O551" s="349"/>
      <c r="P551" s="351"/>
      <c r="Q551" s="349"/>
      <c r="R551" s="351"/>
      <c r="S551" s="345"/>
      <c r="T551" s="349"/>
      <c r="U551" s="345"/>
      <c r="V551" s="378"/>
      <c r="W551" s="345"/>
      <c r="X551" s="349"/>
      <c r="Y551" s="351"/>
      <c r="Z551" s="392"/>
      <c r="AA551" s="392"/>
      <c r="AB551" s="391"/>
      <c r="AC551" s="396"/>
      <c r="AD551" s="83"/>
    </row>
    <row r="552" spans="1:30" ht="18" customHeight="1">
      <c r="A552" s="121"/>
      <c r="B552" s="107"/>
      <c r="C552" s="108"/>
      <c r="D552" s="42"/>
      <c r="E552" s="43" t="s">
        <v>444</v>
      </c>
      <c r="F552" s="44" t="s">
        <v>170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29"/>
        <v>1.2</v>
      </c>
      <c r="L552" s="87">
        <f t="shared" si="30"/>
        <v>1.2</v>
      </c>
      <c r="M552" s="46">
        <f t="shared" si="31"/>
        <v>63</v>
      </c>
      <c r="N552" s="347"/>
      <c r="O552" s="349"/>
      <c r="P552" s="351"/>
      <c r="Q552" s="349"/>
      <c r="R552" s="351"/>
      <c r="S552" s="345"/>
      <c r="T552" s="349"/>
      <c r="U552" s="345"/>
      <c r="V552" s="378"/>
      <c r="W552" s="345"/>
      <c r="X552" s="349"/>
      <c r="Y552" s="351"/>
      <c r="Z552" s="392"/>
      <c r="AA552" s="392"/>
      <c r="AB552" s="391"/>
      <c r="AC552" s="396"/>
      <c r="AD552" s="83"/>
    </row>
    <row r="553" spans="1:30" ht="18" customHeight="1">
      <c r="A553" s="121"/>
      <c r="B553" s="107"/>
      <c r="C553" s="108"/>
      <c r="D553" s="42"/>
      <c r="E553" s="43" t="s">
        <v>443</v>
      </c>
      <c r="F553" s="44" t="s">
        <v>242</v>
      </c>
      <c r="G553" s="170">
        <v>2</v>
      </c>
      <c r="H553" s="142">
        <v>15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45</v>
      </c>
      <c r="N553" s="347"/>
      <c r="O553" s="349"/>
      <c r="P553" s="351"/>
      <c r="Q553" s="349"/>
      <c r="R553" s="351"/>
      <c r="S553" s="345"/>
      <c r="T553" s="349"/>
      <c r="U553" s="345"/>
      <c r="V553" s="378"/>
      <c r="W553" s="345"/>
      <c r="X553" s="349"/>
      <c r="Y553" s="351"/>
      <c r="Z553" s="392"/>
      <c r="AA553" s="392"/>
      <c r="AB553" s="391"/>
      <c r="AC553" s="396"/>
      <c r="AD553" s="83"/>
    </row>
    <row r="554" spans="1:30" ht="18" customHeight="1">
      <c r="A554" s="121"/>
      <c r="B554" s="107"/>
      <c r="C554" s="108"/>
      <c r="D554" s="42"/>
      <c r="E554" s="43" t="s">
        <v>445</v>
      </c>
      <c r="F554" s="44" t="s">
        <v>243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63</v>
      </c>
      <c r="N554" s="347"/>
      <c r="O554" s="349"/>
      <c r="P554" s="351"/>
      <c r="Q554" s="349"/>
      <c r="R554" s="351"/>
      <c r="S554" s="345"/>
      <c r="T554" s="349"/>
      <c r="U554" s="345"/>
      <c r="V554" s="378"/>
      <c r="W554" s="345"/>
      <c r="X554" s="349"/>
      <c r="Y554" s="351"/>
      <c r="Z554" s="392"/>
      <c r="AA554" s="392"/>
      <c r="AB554" s="391"/>
      <c r="AC554" s="396"/>
      <c r="AD554" s="83"/>
    </row>
    <row r="555" spans="1:30" ht="18" customHeight="1">
      <c r="A555" s="121"/>
      <c r="B555" s="107"/>
      <c r="C555" s="108"/>
      <c r="D555" s="42"/>
      <c r="E555" s="43" t="s">
        <v>445</v>
      </c>
      <c r="F555" s="44" t="s">
        <v>446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63</v>
      </c>
      <c r="N555" s="347"/>
      <c r="O555" s="349"/>
      <c r="P555" s="351"/>
      <c r="Q555" s="349"/>
      <c r="R555" s="351"/>
      <c r="S555" s="345"/>
      <c r="T555" s="349"/>
      <c r="U555" s="345"/>
      <c r="V555" s="378"/>
      <c r="W555" s="345"/>
      <c r="X555" s="349"/>
      <c r="Y555" s="351"/>
      <c r="Z555" s="392"/>
      <c r="AA555" s="392"/>
      <c r="AB555" s="391"/>
      <c r="AC555" s="396"/>
      <c r="AD555" s="83"/>
    </row>
    <row r="556" spans="1:30" ht="18" customHeight="1">
      <c r="A556" s="90"/>
      <c r="B556" s="63"/>
      <c r="C556" s="108"/>
      <c r="D556" s="42"/>
      <c r="E556" s="43" t="s">
        <v>161</v>
      </c>
      <c r="F556" s="44" t="s">
        <v>459</v>
      </c>
      <c r="G556" s="170">
        <v>2</v>
      </c>
      <c r="H556" s="140">
        <v>30</v>
      </c>
      <c r="I556" s="140">
        <v>60</v>
      </c>
      <c r="J556" s="173">
        <v>40</v>
      </c>
      <c r="K556" s="87">
        <f t="shared" si="29"/>
        <v>1.2</v>
      </c>
      <c r="L556" s="87">
        <f t="shared" si="30"/>
        <v>1.2</v>
      </c>
      <c r="M556" s="46">
        <f t="shared" si="31"/>
        <v>90</v>
      </c>
      <c r="N556" s="347"/>
      <c r="O556" s="349"/>
      <c r="P556" s="351"/>
      <c r="Q556" s="349"/>
      <c r="R556" s="351"/>
      <c r="S556" s="345"/>
      <c r="T556" s="349"/>
      <c r="U556" s="345"/>
      <c r="V556" s="378"/>
      <c r="W556" s="345"/>
      <c r="X556" s="349"/>
      <c r="Y556" s="351"/>
      <c r="Z556" s="392"/>
      <c r="AA556" s="392"/>
      <c r="AB556" s="391"/>
      <c r="AC556" s="396"/>
      <c r="AD556" s="83"/>
    </row>
    <row r="557" spans="1:30" ht="18" customHeight="1">
      <c r="A557" s="104">
        <v>28</v>
      </c>
      <c r="B557" s="91" t="s">
        <v>174</v>
      </c>
      <c r="C557" s="101" t="s">
        <v>175</v>
      </c>
      <c r="D557" s="42">
        <v>71400135502</v>
      </c>
      <c r="E557" s="201" t="s">
        <v>335</v>
      </c>
      <c r="F557" s="44" t="s">
        <v>177</v>
      </c>
      <c r="G557" s="170">
        <v>1</v>
      </c>
      <c r="H557" s="42">
        <v>22</v>
      </c>
      <c r="I557" s="42">
        <v>22</v>
      </c>
      <c r="J557" s="173">
        <v>40</v>
      </c>
      <c r="K557" s="87">
        <f t="shared" si="29"/>
        <v>1.2</v>
      </c>
      <c r="L557" s="87">
        <f t="shared" si="30"/>
        <v>1.2</v>
      </c>
      <c r="M557" s="46">
        <f t="shared" si="31"/>
        <v>46.2</v>
      </c>
      <c r="N557" s="346">
        <v>67.5</v>
      </c>
      <c r="O557" s="348"/>
      <c r="P557" s="350">
        <f>SUM(M557:M565)+N557+O557</f>
        <v>176.7</v>
      </c>
      <c r="Q557" s="348"/>
      <c r="R557" s="350"/>
      <c r="S557" s="344"/>
      <c r="T557" s="348"/>
      <c r="U557" s="344"/>
      <c r="V557" s="377"/>
      <c r="W557" s="344"/>
      <c r="X557" s="348"/>
      <c r="Y557" s="350"/>
      <c r="Z557" s="389"/>
      <c r="AA557" s="389"/>
      <c r="AB557" s="390"/>
      <c r="AC557" s="395">
        <f>P557</f>
        <v>176.7</v>
      </c>
      <c r="AD557" s="83"/>
    </row>
    <row r="558" spans="1:30" ht="18" customHeight="1">
      <c r="A558" s="121"/>
      <c r="B558" s="109"/>
      <c r="C558" s="110"/>
      <c r="D558" s="42"/>
      <c r="E558" s="127" t="s">
        <v>173</v>
      </c>
      <c r="F558" s="76" t="s">
        <v>194</v>
      </c>
      <c r="G558" s="42"/>
      <c r="H558" s="42"/>
      <c r="I558" s="42"/>
      <c r="J558" s="173"/>
      <c r="K558" s="87">
        <f t="shared" si="29"/>
        <v>0</v>
      </c>
      <c r="L558" s="87">
        <f t="shared" si="30"/>
        <v>0</v>
      </c>
      <c r="M558" s="46">
        <f t="shared" si="31"/>
        <v>0</v>
      </c>
      <c r="N558" s="347"/>
      <c r="O558" s="349"/>
      <c r="P558" s="351"/>
      <c r="Q558" s="349"/>
      <c r="R558" s="351"/>
      <c r="S558" s="345"/>
      <c r="T558" s="349"/>
      <c r="U558" s="345"/>
      <c r="V558" s="378"/>
      <c r="W558" s="345"/>
      <c r="X558" s="349"/>
      <c r="Y558" s="351"/>
      <c r="Z558" s="392"/>
      <c r="AA558" s="392"/>
      <c r="AB558" s="391"/>
      <c r="AC558" s="396"/>
      <c r="AD558" s="83"/>
    </row>
    <row r="559" spans="1:30" ht="18" customHeight="1">
      <c r="A559" s="121"/>
      <c r="B559" s="109"/>
      <c r="C559" s="110"/>
      <c r="D559" s="42"/>
      <c r="E559" s="42" t="s">
        <v>277</v>
      </c>
      <c r="F559" s="42" t="s">
        <v>159</v>
      </c>
      <c r="G559" s="42">
        <v>2</v>
      </c>
      <c r="H559" s="42">
        <v>30</v>
      </c>
      <c r="I559" s="42">
        <v>30</v>
      </c>
      <c r="J559" s="173">
        <v>40</v>
      </c>
      <c r="K559" s="87">
        <f t="shared" si="29"/>
        <v>1.2</v>
      </c>
      <c r="L559" s="87">
        <f t="shared" si="30"/>
        <v>1.2</v>
      </c>
      <c r="M559" s="46">
        <f t="shared" si="31"/>
        <v>63</v>
      </c>
      <c r="N559" s="347"/>
      <c r="O559" s="349"/>
      <c r="P559" s="351"/>
      <c r="Q559" s="349"/>
      <c r="R559" s="351"/>
      <c r="S559" s="345"/>
      <c r="T559" s="349"/>
      <c r="U559" s="345"/>
      <c r="V559" s="378"/>
      <c r="W559" s="345"/>
      <c r="X559" s="349"/>
      <c r="Y559" s="351"/>
      <c r="Z559" s="392"/>
      <c r="AA559" s="392"/>
      <c r="AB559" s="391"/>
      <c r="AC559" s="396"/>
      <c r="AD559" s="83"/>
    </row>
    <row r="560" spans="1:30" ht="18" hidden="1" customHeight="1">
      <c r="A560" s="121"/>
      <c r="B560" s="109"/>
      <c r="C560" s="110"/>
      <c r="D560" s="42"/>
      <c r="E560" s="42"/>
      <c r="F560" s="42"/>
      <c r="G560" s="42"/>
      <c r="H560" s="42"/>
      <c r="I560" s="42"/>
      <c r="J560" s="173"/>
      <c r="K560" s="87">
        <f t="shared" si="29"/>
        <v>0</v>
      </c>
      <c r="L560" s="87">
        <f t="shared" si="30"/>
        <v>0</v>
      </c>
      <c r="M560" s="46">
        <f t="shared" si="31"/>
        <v>0</v>
      </c>
      <c r="N560" s="347"/>
      <c r="O560" s="349"/>
      <c r="P560" s="351"/>
      <c r="Q560" s="349"/>
      <c r="R560" s="351"/>
      <c r="S560" s="345"/>
      <c r="T560" s="349"/>
      <c r="U560" s="345"/>
      <c r="V560" s="378"/>
      <c r="W560" s="345"/>
      <c r="X560" s="349"/>
      <c r="Y560" s="351"/>
      <c r="Z560" s="392"/>
      <c r="AA560" s="392"/>
      <c r="AB560" s="391"/>
      <c r="AC560" s="396"/>
      <c r="AD560" s="83"/>
    </row>
    <row r="561" spans="1:30" ht="18" hidden="1" customHeight="1">
      <c r="A561" s="121"/>
      <c r="B561" s="109"/>
      <c r="C561" s="110"/>
      <c r="D561" s="42"/>
      <c r="E561" s="42"/>
      <c r="F561" s="42"/>
      <c r="G561" s="42"/>
      <c r="H561" s="42"/>
      <c r="I561" s="42"/>
      <c r="J561" s="173"/>
      <c r="K561" s="87">
        <f t="shared" si="29"/>
        <v>0</v>
      </c>
      <c r="L561" s="87">
        <f t="shared" si="30"/>
        <v>0</v>
      </c>
      <c r="M561" s="46">
        <f t="shared" si="31"/>
        <v>0</v>
      </c>
      <c r="N561" s="347"/>
      <c r="O561" s="349"/>
      <c r="P561" s="351"/>
      <c r="Q561" s="349"/>
      <c r="R561" s="351"/>
      <c r="S561" s="345"/>
      <c r="T561" s="349"/>
      <c r="U561" s="345"/>
      <c r="V561" s="378"/>
      <c r="W561" s="345"/>
      <c r="X561" s="349"/>
      <c r="Y561" s="351"/>
      <c r="Z561" s="392"/>
      <c r="AA561" s="392"/>
      <c r="AB561" s="391"/>
      <c r="AC561" s="396"/>
      <c r="AD561" s="83"/>
    </row>
    <row r="562" spans="1:30" ht="18" hidden="1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29"/>
        <v>0</v>
      </c>
      <c r="L562" s="87">
        <f t="shared" si="30"/>
        <v>0</v>
      </c>
      <c r="M562" s="46">
        <f t="shared" si="31"/>
        <v>0</v>
      </c>
      <c r="N562" s="347"/>
      <c r="O562" s="349"/>
      <c r="P562" s="351"/>
      <c r="Q562" s="349"/>
      <c r="R562" s="351"/>
      <c r="S562" s="345"/>
      <c r="T562" s="349"/>
      <c r="U562" s="345"/>
      <c r="V562" s="378"/>
      <c r="W562" s="345"/>
      <c r="X562" s="349"/>
      <c r="Y562" s="351"/>
      <c r="Z562" s="392"/>
      <c r="AA562" s="392"/>
      <c r="AB562" s="391"/>
      <c r="AC562" s="396"/>
      <c r="AD562" s="83"/>
    </row>
    <row r="563" spans="1:30" ht="18" hidden="1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29"/>
        <v>0</v>
      </c>
      <c r="L563" s="87">
        <f t="shared" si="30"/>
        <v>0</v>
      </c>
      <c r="M563" s="46">
        <f t="shared" si="31"/>
        <v>0</v>
      </c>
      <c r="N563" s="347"/>
      <c r="O563" s="349"/>
      <c r="P563" s="351"/>
      <c r="Q563" s="349"/>
      <c r="R563" s="351"/>
      <c r="S563" s="345"/>
      <c r="T563" s="349"/>
      <c r="U563" s="345"/>
      <c r="V563" s="378"/>
      <c r="W563" s="345"/>
      <c r="X563" s="349"/>
      <c r="Y563" s="351"/>
      <c r="Z563" s="392"/>
      <c r="AA563" s="392"/>
      <c r="AB563" s="391"/>
      <c r="AC563" s="396"/>
      <c r="AD563" s="83"/>
    </row>
    <row r="564" spans="1:30" ht="18" hidden="1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29"/>
        <v>0</v>
      </c>
      <c r="L564" s="87">
        <f t="shared" si="30"/>
        <v>0</v>
      </c>
      <c r="M564" s="46">
        <f t="shared" si="31"/>
        <v>0</v>
      </c>
      <c r="N564" s="347"/>
      <c r="O564" s="349"/>
      <c r="P564" s="351"/>
      <c r="Q564" s="349"/>
      <c r="R564" s="351"/>
      <c r="S564" s="345"/>
      <c r="T564" s="349"/>
      <c r="U564" s="345"/>
      <c r="V564" s="378"/>
      <c r="W564" s="345"/>
      <c r="X564" s="349"/>
      <c r="Y564" s="351"/>
      <c r="Z564" s="392"/>
      <c r="AA564" s="392"/>
      <c r="AB564" s="391"/>
      <c r="AC564" s="396"/>
      <c r="AD564" s="83"/>
    </row>
    <row r="565" spans="1:30" ht="18" hidden="1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29"/>
        <v>0</v>
      </c>
      <c r="L565" s="87">
        <f t="shared" si="30"/>
        <v>0</v>
      </c>
      <c r="M565" s="46">
        <f t="shared" si="31"/>
        <v>0</v>
      </c>
      <c r="N565" s="347"/>
      <c r="O565" s="349"/>
      <c r="P565" s="351"/>
      <c r="Q565" s="349"/>
      <c r="R565" s="351"/>
      <c r="S565" s="345"/>
      <c r="T565" s="349"/>
      <c r="U565" s="345"/>
      <c r="V565" s="378"/>
      <c r="W565" s="345"/>
      <c r="X565" s="349"/>
      <c r="Y565" s="351"/>
      <c r="Z565" s="392"/>
      <c r="AA565" s="392"/>
      <c r="AB565" s="391"/>
      <c r="AC565" s="396"/>
      <c r="AD565" s="83"/>
    </row>
    <row r="566" spans="1:30" ht="18" customHeight="1">
      <c r="A566" s="104">
        <v>29</v>
      </c>
      <c r="B566" s="91" t="s">
        <v>219</v>
      </c>
      <c r="C566" s="101" t="s">
        <v>220</v>
      </c>
      <c r="D566" s="42">
        <v>71400119904</v>
      </c>
      <c r="E566" s="42" t="s">
        <v>343</v>
      </c>
      <c r="F566" s="42" t="s">
        <v>344</v>
      </c>
      <c r="G566" s="42">
        <v>1</v>
      </c>
      <c r="H566" s="42">
        <v>60</v>
      </c>
      <c r="I566" s="42">
        <v>30</v>
      </c>
      <c r="J566" s="173">
        <v>45</v>
      </c>
      <c r="K566" s="87">
        <f t="shared" si="29"/>
        <v>1.2</v>
      </c>
      <c r="L566" s="87">
        <f t="shared" si="30"/>
        <v>1.2</v>
      </c>
      <c r="M566" s="46">
        <f t="shared" si="31"/>
        <v>99</v>
      </c>
      <c r="N566" s="346"/>
      <c r="O566" s="348"/>
      <c r="P566" s="350">
        <f>SUM(M566:M575)+N566+O566</f>
        <v>162</v>
      </c>
      <c r="Q566" s="348"/>
      <c r="R566" s="350"/>
      <c r="S566" s="344"/>
      <c r="T566" s="348"/>
      <c r="U566" s="344"/>
      <c r="V566" s="377"/>
      <c r="W566" s="344"/>
      <c r="X566" s="348"/>
      <c r="Y566" s="350"/>
      <c r="Z566" s="389"/>
      <c r="AA566" s="389"/>
      <c r="AB566" s="390"/>
      <c r="AC566" s="395">
        <f t="shared" ref="AC566" si="32">P566</f>
        <v>162</v>
      </c>
      <c r="AD566" s="83"/>
    </row>
    <row r="567" spans="1:30" ht="18" customHeight="1">
      <c r="A567" s="121"/>
      <c r="B567" s="109"/>
      <c r="C567" s="110"/>
      <c r="D567" s="42"/>
      <c r="E567" s="42" t="s">
        <v>278</v>
      </c>
      <c r="F567" s="42" t="s">
        <v>235</v>
      </c>
      <c r="G567" s="42">
        <v>1</v>
      </c>
      <c r="H567" s="42">
        <v>30</v>
      </c>
      <c r="I567" s="42">
        <v>30</v>
      </c>
      <c r="J567" s="173">
        <v>40</v>
      </c>
      <c r="K567" s="87">
        <f t="shared" si="29"/>
        <v>1.2</v>
      </c>
      <c r="L567" s="87">
        <f t="shared" si="30"/>
        <v>1.2</v>
      </c>
      <c r="M567" s="46">
        <f t="shared" si="31"/>
        <v>63</v>
      </c>
      <c r="N567" s="347"/>
      <c r="O567" s="349"/>
      <c r="P567" s="351"/>
      <c r="Q567" s="349"/>
      <c r="R567" s="351"/>
      <c r="S567" s="345"/>
      <c r="T567" s="349"/>
      <c r="U567" s="345"/>
      <c r="V567" s="378"/>
      <c r="W567" s="345"/>
      <c r="X567" s="349"/>
      <c r="Y567" s="351"/>
      <c r="Z567" s="392"/>
      <c r="AA567" s="392"/>
      <c r="AB567" s="391"/>
      <c r="AC567" s="396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29"/>
        <v>0</v>
      </c>
      <c r="L568" s="87">
        <f t="shared" si="30"/>
        <v>0</v>
      </c>
      <c r="M568" s="46">
        <f t="shared" si="31"/>
        <v>0</v>
      </c>
      <c r="N568" s="347"/>
      <c r="O568" s="349"/>
      <c r="P568" s="351"/>
      <c r="Q568" s="349"/>
      <c r="R568" s="351"/>
      <c r="S568" s="345"/>
      <c r="T568" s="349"/>
      <c r="U568" s="345"/>
      <c r="V568" s="378"/>
      <c r="W568" s="345"/>
      <c r="X568" s="349"/>
      <c r="Y568" s="351"/>
      <c r="Z568" s="392"/>
      <c r="AA568" s="392"/>
      <c r="AB568" s="391"/>
      <c r="AC568" s="396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29"/>
        <v>0</v>
      </c>
      <c r="L569" s="87">
        <f t="shared" si="30"/>
        <v>0</v>
      </c>
      <c r="M569" s="46">
        <f t="shared" si="31"/>
        <v>0</v>
      </c>
      <c r="N569" s="347"/>
      <c r="O569" s="349"/>
      <c r="P569" s="351"/>
      <c r="Q569" s="349"/>
      <c r="R569" s="351"/>
      <c r="S569" s="345"/>
      <c r="T569" s="349"/>
      <c r="U569" s="345"/>
      <c r="V569" s="378"/>
      <c r="W569" s="345"/>
      <c r="X569" s="349"/>
      <c r="Y569" s="351"/>
      <c r="Z569" s="392"/>
      <c r="AA569" s="392"/>
      <c r="AB569" s="391"/>
      <c r="AC569" s="396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47"/>
      <c r="O570" s="349"/>
      <c r="P570" s="351"/>
      <c r="Q570" s="349"/>
      <c r="R570" s="351"/>
      <c r="S570" s="345"/>
      <c r="T570" s="349"/>
      <c r="U570" s="345"/>
      <c r="V570" s="378"/>
      <c r="W570" s="345"/>
      <c r="X570" s="349"/>
      <c r="Y570" s="351"/>
      <c r="Z570" s="392"/>
      <c r="AA570" s="392"/>
      <c r="AB570" s="391"/>
      <c r="AC570" s="396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29"/>
        <v>0</v>
      </c>
      <c r="L571" s="87">
        <f t="shared" si="30"/>
        <v>0</v>
      </c>
      <c r="M571" s="46">
        <f t="shared" si="31"/>
        <v>0</v>
      </c>
      <c r="N571" s="347"/>
      <c r="O571" s="349"/>
      <c r="P571" s="351"/>
      <c r="Q571" s="349"/>
      <c r="R571" s="351"/>
      <c r="S571" s="345"/>
      <c r="T571" s="349"/>
      <c r="U571" s="345"/>
      <c r="V571" s="378"/>
      <c r="W571" s="345"/>
      <c r="X571" s="349"/>
      <c r="Y571" s="351"/>
      <c r="Z571" s="392"/>
      <c r="AA571" s="392"/>
      <c r="AB571" s="391"/>
      <c r="AC571" s="396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29"/>
        <v>0</v>
      </c>
      <c r="L572" s="87">
        <f t="shared" si="30"/>
        <v>0</v>
      </c>
      <c r="M572" s="46">
        <f t="shared" si="31"/>
        <v>0</v>
      </c>
      <c r="N572" s="347"/>
      <c r="O572" s="349"/>
      <c r="P572" s="351"/>
      <c r="Q572" s="349"/>
      <c r="R572" s="351"/>
      <c r="S572" s="345"/>
      <c r="T572" s="349"/>
      <c r="U572" s="345"/>
      <c r="V572" s="378"/>
      <c r="W572" s="345"/>
      <c r="X572" s="349"/>
      <c r="Y572" s="351"/>
      <c r="Z572" s="392"/>
      <c r="AA572" s="392"/>
      <c r="AB572" s="391"/>
      <c r="AC572" s="396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29"/>
        <v>0</v>
      </c>
      <c r="L573" s="87">
        <f t="shared" si="30"/>
        <v>0</v>
      </c>
      <c r="M573" s="46">
        <f t="shared" si="31"/>
        <v>0</v>
      </c>
      <c r="N573" s="347"/>
      <c r="O573" s="349"/>
      <c r="P573" s="351"/>
      <c r="Q573" s="349"/>
      <c r="R573" s="351"/>
      <c r="S573" s="345"/>
      <c r="T573" s="349"/>
      <c r="U573" s="345"/>
      <c r="V573" s="378"/>
      <c r="W573" s="345"/>
      <c r="X573" s="349"/>
      <c r="Y573" s="351"/>
      <c r="Z573" s="392"/>
      <c r="AA573" s="392"/>
      <c r="AB573" s="391"/>
      <c r="AC573" s="396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47"/>
      <c r="O574" s="349"/>
      <c r="P574" s="351"/>
      <c r="Q574" s="349"/>
      <c r="R574" s="351"/>
      <c r="S574" s="345"/>
      <c r="T574" s="349"/>
      <c r="U574" s="345"/>
      <c r="V574" s="378"/>
      <c r="W574" s="345"/>
      <c r="X574" s="349"/>
      <c r="Y574" s="351"/>
      <c r="Z574" s="392"/>
      <c r="AA574" s="392"/>
      <c r="AB574" s="391"/>
      <c r="AC574" s="396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47"/>
      <c r="O575" s="349"/>
      <c r="P575" s="351"/>
      <c r="Q575" s="349"/>
      <c r="R575" s="351"/>
      <c r="S575" s="345"/>
      <c r="T575" s="349"/>
      <c r="U575" s="345"/>
      <c r="V575" s="378"/>
      <c r="W575" s="345"/>
      <c r="X575" s="349"/>
      <c r="Y575" s="351"/>
      <c r="Z575" s="392"/>
      <c r="AA575" s="392"/>
      <c r="AB575" s="391"/>
      <c r="AC575" s="396"/>
      <c r="AD575" s="83"/>
    </row>
    <row r="576" spans="1:30" ht="18" customHeight="1">
      <c r="A576" s="104">
        <v>30</v>
      </c>
      <c r="B576" s="91" t="s">
        <v>303</v>
      </c>
      <c r="C576" s="101" t="s">
        <v>304</v>
      </c>
      <c r="D576" s="42">
        <v>71400119913</v>
      </c>
      <c r="E576" s="42" t="s">
        <v>161</v>
      </c>
      <c r="F576" s="42" t="s">
        <v>305</v>
      </c>
      <c r="G576" s="42" t="s">
        <v>306</v>
      </c>
      <c r="H576" s="42">
        <v>30</v>
      </c>
      <c r="I576" s="42">
        <v>60</v>
      </c>
      <c r="J576" s="173">
        <v>49</v>
      </c>
      <c r="K576" s="87">
        <f t="shared" si="29"/>
        <v>1.2</v>
      </c>
      <c r="L576" s="87">
        <f t="shared" si="30"/>
        <v>1.2</v>
      </c>
      <c r="M576" s="46">
        <f t="shared" si="31"/>
        <v>90</v>
      </c>
      <c r="N576" s="346"/>
      <c r="O576" s="348"/>
      <c r="P576" s="350">
        <f>SUM(M576:M585)+N576+O576</f>
        <v>90</v>
      </c>
      <c r="Q576" s="348"/>
      <c r="R576" s="350"/>
      <c r="S576" s="344"/>
      <c r="T576" s="348"/>
      <c r="U576" s="344"/>
      <c r="V576" s="377"/>
      <c r="W576" s="344"/>
      <c r="X576" s="348"/>
      <c r="Y576" s="350"/>
      <c r="Z576" s="389"/>
      <c r="AA576" s="389"/>
      <c r="AB576" s="390"/>
      <c r="AC576" s="395">
        <f t="shared" ref="AC576" si="33">P576</f>
        <v>90</v>
      </c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47"/>
      <c r="O577" s="349"/>
      <c r="P577" s="351"/>
      <c r="Q577" s="349"/>
      <c r="R577" s="351"/>
      <c r="S577" s="345"/>
      <c r="T577" s="349"/>
      <c r="U577" s="345"/>
      <c r="V577" s="378"/>
      <c r="W577" s="345"/>
      <c r="X577" s="349"/>
      <c r="Y577" s="351"/>
      <c r="Z577" s="392"/>
      <c r="AA577" s="392"/>
      <c r="AB577" s="391"/>
      <c r="AC577" s="396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29"/>
        <v>0</v>
      </c>
      <c r="L578" s="87">
        <f t="shared" si="30"/>
        <v>0</v>
      </c>
      <c r="M578" s="46">
        <f t="shared" si="31"/>
        <v>0</v>
      </c>
      <c r="N578" s="347"/>
      <c r="O578" s="349"/>
      <c r="P578" s="351"/>
      <c r="Q578" s="349"/>
      <c r="R578" s="351"/>
      <c r="S578" s="345"/>
      <c r="T578" s="349"/>
      <c r="U578" s="345"/>
      <c r="V578" s="378"/>
      <c r="W578" s="345"/>
      <c r="X578" s="349"/>
      <c r="Y578" s="351"/>
      <c r="Z578" s="392"/>
      <c r="AA578" s="392"/>
      <c r="AB578" s="391"/>
      <c r="AC578" s="396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47"/>
      <c r="O579" s="349"/>
      <c r="P579" s="351"/>
      <c r="Q579" s="349"/>
      <c r="R579" s="351"/>
      <c r="S579" s="345"/>
      <c r="T579" s="349"/>
      <c r="U579" s="345"/>
      <c r="V579" s="378"/>
      <c r="W579" s="345"/>
      <c r="X579" s="349"/>
      <c r="Y579" s="351"/>
      <c r="Z579" s="392"/>
      <c r="AA579" s="392"/>
      <c r="AB579" s="391"/>
      <c r="AC579" s="396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47"/>
      <c r="O580" s="349"/>
      <c r="P580" s="351"/>
      <c r="Q580" s="349"/>
      <c r="R580" s="351"/>
      <c r="S580" s="345"/>
      <c r="T580" s="349"/>
      <c r="U580" s="345"/>
      <c r="V580" s="378"/>
      <c r="W580" s="345"/>
      <c r="X580" s="349"/>
      <c r="Y580" s="351"/>
      <c r="Z580" s="392"/>
      <c r="AA580" s="392"/>
      <c r="AB580" s="391"/>
      <c r="AC580" s="396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29"/>
        <v>0</v>
      </c>
      <c r="L581" s="87">
        <f t="shared" si="30"/>
        <v>0</v>
      </c>
      <c r="M581" s="46">
        <f t="shared" si="31"/>
        <v>0</v>
      </c>
      <c r="N581" s="347"/>
      <c r="O581" s="349"/>
      <c r="P581" s="351"/>
      <c r="Q581" s="349"/>
      <c r="R581" s="351"/>
      <c r="S581" s="345"/>
      <c r="T581" s="349"/>
      <c r="U581" s="345"/>
      <c r="V581" s="378"/>
      <c r="W581" s="345"/>
      <c r="X581" s="349"/>
      <c r="Y581" s="351"/>
      <c r="Z581" s="392"/>
      <c r="AA581" s="392"/>
      <c r="AB581" s="391"/>
      <c r="AC581" s="396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29"/>
        <v>0</v>
      </c>
      <c r="L582" s="87">
        <f t="shared" si="30"/>
        <v>0</v>
      </c>
      <c r="M582" s="46">
        <f t="shared" si="31"/>
        <v>0</v>
      </c>
      <c r="N582" s="347"/>
      <c r="O582" s="349"/>
      <c r="P582" s="351"/>
      <c r="Q582" s="349"/>
      <c r="R582" s="351"/>
      <c r="S582" s="345"/>
      <c r="T582" s="349"/>
      <c r="U582" s="345"/>
      <c r="V582" s="378"/>
      <c r="W582" s="345"/>
      <c r="X582" s="349"/>
      <c r="Y582" s="351"/>
      <c r="Z582" s="392"/>
      <c r="AA582" s="392"/>
      <c r="AB582" s="391"/>
      <c r="AC582" s="396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ref="K583:K646" si="34">IF(OR(LEFT(E583,2)="ĐA",LEFT(E583,2)="DA",LEFT(E583,5)="Đồ án",LEFT(E583,5)="Đồán ",LEFT(E583,9)="Sinh hoạt",LEFT(E583,9)="sinh hoạt",LEFT(E583,6)="Cố vấn",LEFT(E583,6)="cố vấn",LEFT(E583,4)="cvht",LEFT(E583,4)="CVHT",LEFT(E583,4)="shcn",LEFT(E583,4)="SHCN"),0,(IF(AND(H583&gt;0,J583&gt;0),IF(J583&gt;60,1.3,IF(J583&gt;35,1.2,1)),0)))</f>
        <v>0</v>
      </c>
      <c r="L583" s="87">
        <f t="shared" ref="L583:L646" si="35">IF(OR(LEFT(E583,2)="ĐA",LEFT(E583,2)="DA",LEFT(E583,5)="Đồ án",LEFT(E583,5)="Đồán "),0,IF(AND(J583&gt;0,I583&gt;0),IF(AND(OR(LEFT(E583,4)="GDQP",LEFT(E583,4)="gdqp",LEFT(E583,19)="Giáo dục quốc phòng"),J583&gt;50),1.3,IF(J583&gt;35,1.2,IF(J583&gt;29,1.1,1))),0))</f>
        <v>0</v>
      </c>
      <c r="M583" s="46">
        <f t="shared" ref="M583:M646" si="36">ROUND(IF(OR(LEFT(E583,2)="ĐA",LEFT(E583,2)="DA",LEFT(E583,5)="Đồ án",LEFT(E583,5)="Đồán "),J583*0.5,(IF(H583&gt;0,H583*K583,"0")+IF(I583&gt;0,(I583*0.75)*L583,"0"))),1)</f>
        <v>0</v>
      </c>
      <c r="N583" s="347"/>
      <c r="O583" s="349"/>
      <c r="P583" s="351"/>
      <c r="Q583" s="349"/>
      <c r="R583" s="351"/>
      <c r="S583" s="345"/>
      <c r="T583" s="349"/>
      <c r="U583" s="345"/>
      <c r="V583" s="378"/>
      <c r="W583" s="345"/>
      <c r="X583" s="349"/>
      <c r="Y583" s="351"/>
      <c r="Z583" s="392"/>
      <c r="AA583" s="392"/>
      <c r="AB583" s="391"/>
      <c r="AC583" s="396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4"/>
        <v>0</v>
      </c>
      <c r="L584" s="87">
        <f t="shared" si="35"/>
        <v>0</v>
      </c>
      <c r="M584" s="46">
        <f t="shared" si="36"/>
        <v>0</v>
      </c>
      <c r="N584" s="347"/>
      <c r="O584" s="349"/>
      <c r="P584" s="351"/>
      <c r="Q584" s="349"/>
      <c r="R584" s="351"/>
      <c r="S584" s="345"/>
      <c r="T584" s="349"/>
      <c r="U584" s="345"/>
      <c r="V584" s="378"/>
      <c r="W584" s="345"/>
      <c r="X584" s="349"/>
      <c r="Y584" s="351"/>
      <c r="Z584" s="392"/>
      <c r="AA584" s="392"/>
      <c r="AB584" s="391"/>
      <c r="AC584" s="396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4"/>
        <v>0</v>
      </c>
      <c r="L585" s="87">
        <f t="shared" si="35"/>
        <v>0</v>
      </c>
      <c r="M585" s="46">
        <f t="shared" si="36"/>
        <v>0</v>
      </c>
      <c r="N585" s="347"/>
      <c r="O585" s="349"/>
      <c r="P585" s="351"/>
      <c r="Q585" s="349"/>
      <c r="R585" s="351"/>
      <c r="S585" s="345"/>
      <c r="T585" s="349"/>
      <c r="U585" s="345"/>
      <c r="V585" s="378"/>
      <c r="W585" s="345"/>
      <c r="X585" s="349"/>
      <c r="Y585" s="351"/>
      <c r="Z585" s="392"/>
      <c r="AA585" s="392"/>
      <c r="AB585" s="391"/>
      <c r="AC585" s="396"/>
      <c r="AD585" s="83"/>
    </row>
    <row r="586" spans="1:30" ht="18" customHeight="1">
      <c r="A586" s="104">
        <v>31</v>
      </c>
      <c r="B586" s="91" t="s">
        <v>221</v>
      </c>
      <c r="C586" s="101" t="s">
        <v>43</v>
      </c>
      <c r="D586" s="42"/>
      <c r="E586" s="43" t="s">
        <v>161</v>
      </c>
      <c r="F586" s="44" t="s">
        <v>452</v>
      </c>
      <c r="G586" s="170">
        <v>2</v>
      </c>
      <c r="H586" s="140">
        <v>30</v>
      </c>
      <c r="I586" s="140">
        <v>60</v>
      </c>
      <c r="J586" s="173">
        <v>40</v>
      </c>
      <c r="K586" s="87">
        <f t="shared" si="34"/>
        <v>1.2</v>
      </c>
      <c r="L586" s="87">
        <f t="shared" si="35"/>
        <v>1.2</v>
      </c>
      <c r="M586" s="46">
        <f t="shared" si="36"/>
        <v>90</v>
      </c>
      <c r="N586" s="346">
        <v>67.5</v>
      </c>
      <c r="O586" s="348"/>
      <c r="P586" s="350">
        <f>SUM(M586:M595)+N586+O586</f>
        <v>157.5</v>
      </c>
      <c r="Q586" s="348"/>
      <c r="R586" s="350"/>
      <c r="S586" s="344"/>
      <c r="T586" s="348"/>
      <c r="U586" s="344"/>
      <c r="V586" s="377"/>
      <c r="W586" s="344"/>
      <c r="X586" s="348"/>
      <c r="Y586" s="350"/>
      <c r="Z586" s="389"/>
      <c r="AA586" s="389"/>
      <c r="AB586" s="390"/>
      <c r="AC586" s="395">
        <f t="shared" ref="AC586" si="37">P586</f>
        <v>157.5</v>
      </c>
      <c r="AD586" s="83"/>
    </row>
    <row r="587" spans="1:30" ht="18" customHeight="1">
      <c r="A587" s="121"/>
      <c r="B587" s="109"/>
      <c r="C587" s="110"/>
      <c r="D587" s="42"/>
      <c r="E587" s="127" t="s">
        <v>173</v>
      </c>
      <c r="F587" s="42" t="s">
        <v>333</v>
      </c>
      <c r="G587" s="42"/>
      <c r="H587" s="42"/>
      <c r="I587" s="42"/>
      <c r="J587" s="173"/>
      <c r="K587" s="87">
        <f t="shared" si="34"/>
        <v>0</v>
      </c>
      <c r="L587" s="87">
        <f t="shared" si="35"/>
        <v>0</v>
      </c>
      <c r="M587" s="46">
        <f t="shared" si="36"/>
        <v>0</v>
      </c>
      <c r="N587" s="347"/>
      <c r="O587" s="349"/>
      <c r="P587" s="351"/>
      <c r="Q587" s="349"/>
      <c r="R587" s="351"/>
      <c r="S587" s="345"/>
      <c r="T587" s="349"/>
      <c r="U587" s="345"/>
      <c r="V587" s="378"/>
      <c r="W587" s="345"/>
      <c r="X587" s="349"/>
      <c r="Y587" s="351"/>
      <c r="Z587" s="392"/>
      <c r="AA587" s="392"/>
      <c r="AB587" s="391"/>
      <c r="AC587" s="396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4"/>
        <v>0</v>
      </c>
      <c r="L588" s="87">
        <f t="shared" si="35"/>
        <v>0</v>
      </c>
      <c r="M588" s="46">
        <f t="shared" si="36"/>
        <v>0</v>
      </c>
      <c r="N588" s="347"/>
      <c r="O588" s="349"/>
      <c r="P588" s="351"/>
      <c r="Q588" s="349"/>
      <c r="R588" s="351"/>
      <c r="S588" s="345"/>
      <c r="T588" s="349"/>
      <c r="U588" s="345"/>
      <c r="V588" s="378"/>
      <c r="W588" s="345"/>
      <c r="X588" s="349"/>
      <c r="Y588" s="351"/>
      <c r="Z588" s="392"/>
      <c r="AA588" s="392"/>
      <c r="AB588" s="391"/>
      <c r="AC588" s="396"/>
      <c r="AD588" s="83"/>
    </row>
    <row r="589" spans="1:30" ht="20.25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34"/>
        <v>0</v>
      </c>
      <c r="L589" s="87">
        <f t="shared" si="35"/>
        <v>0</v>
      </c>
      <c r="M589" s="46">
        <f t="shared" si="36"/>
        <v>0</v>
      </c>
      <c r="N589" s="347"/>
      <c r="O589" s="349"/>
      <c r="P589" s="351"/>
      <c r="Q589" s="349"/>
      <c r="R589" s="351"/>
      <c r="S589" s="345"/>
      <c r="T589" s="349"/>
      <c r="U589" s="345"/>
      <c r="V589" s="378"/>
      <c r="W589" s="345"/>
      <c r="X589" s="349"/>
      <c r="Y589" s="351"/>
      <c r="Z589" s="392"/>
      <c r="AA589" s="392"/>
      <c r="AB589" s="391"/>
      <c r="AC589" s="396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47"/>
      <c r="O590" s="349"/>
      <c r="P590" s="351"/>
      <c r="Q590" s="349"/>
      <c r="R590" s="351"/>
      <c r="S590" s="345"/>
      <c r="T590" s="349"/>
      <c r="U590" s="345"/>
      <c r="V590" s="378"/>
      <c r="W590" s="345"/>
      <c r="X590" s="349"/>
      <c r="Y590" s="351"/>
      <c r="Z590" s="392"/>
      <c r="AA590" s="392"/>
      <c r="AB590" s="391"/>
      <c r="AC590" s="396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4"/>
        <v>0</v>
      </c>
      <c r="L591" s="87">
        <f t="shared" si="35"/>
        <v>0</v>
      </c>
      <c r="M591" s="46">
        <f t="shared" si="36"/>
        <v>0</v>
      </c>
      <c r="N591" s="347"/>
      <c r="O591" s="349"/>
      <c r="P591" s="351"/>
      <c r="Q591" s="349"/>
      <c r="R591" s="351"/>
      <c r="S591" s="345"/>
      <c r="T591" s="349"/>
      <c r="U591" s="345"/>
      <c r="V591" s="378"/>
      <c r="W591" s="345"/>
      <c r="X591" s="349"/>
      <c r="Y591" s="351"/>
      <c r="Z591" s="392"/>
      <c r="AA591" s="392"/>
      <c r="AB591" s="391"/>
      <c r="AC591" s="396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4"/>
        <v>0</v>
      </c>
      <c r="L592" s="87">
        <f t="shared" si="35"/>
        <v>0</v>
      </c>
      <c r="M592" s="46">
        <f t="shared" si="36"/>
        <v>0</v>
      </c>
      <c r="N592" s="347"/>
      <c r="O592" s="349"/>
      <c r="P592" s="351"/>
      <c r="Q592" s="349"/>
      <c r="R592" s="351"/>
      <c r="S592" s="345"/>
      <c r="T592" s="349"/>
      <c r="U592" s="345"/>
      <c r="V592" s="378"/>
      <c r="W592" s="345"/>
      <c r="X592" s="349"/>
      <c r="Y592" s="351"/>
      <c r="Z592" s="392"/>
      <c r="AA592" s="392"/>
      <c r="AB592" s="391"/>
      <c r="AC592" s="396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47"/>
      <c r="O593" s="349"/>
      <c r="P593" s="351"/>
      <c r="Q593" s="349"/>
      <c r="R593" s="351"/>
      <c r="S593" s="345"/>
      <c r="T593" s="349"/>
      <c r="U593" s="345"/>
      <c r="V593" s="378"/>
      <c r="W593" s="345"/>
      <c r="X593" s="349"/>
      <c r="Y593" s="351"/>
      <c r="Z593" s="392"/>
      <c r="AA593" s="392"/>
      <c r="AB593" s="391"/>
      <c r="AC593" s="396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4"/>
        <v>0</v>
      </c>
      <c r="L594" s="87">
        <f t="shared" si="35"/>
        <v>0</v>
      </c>
      <c r="M594" s="46">
        <f t="shared" si="36"/>
        <v>0</v>
      </c>
      <c r="N594" s="347"/>
      <c r="O594" s="349"/>
      <c r="P594" s="351"/>
      <c r="Q594" s="349"/>
      <c r="R594" s="351"/>
      <c r="S594" s="345"/>
      <c r="T594" s="349"/>
      <c r="U594" s="345"/>
      <c r="V594" s="378"/>
      <c r="W594" s="345"/>
      <c r="X594" s="349"/>
      <c r="Y594" s="351"/>
      <c r="Z594" s="392"/>
      <c r="AA594" s="392"/>
      <c r="AB594" s="391"/>
      <c r="AC594" s="396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4"/>
        <v>0</v>
      </c>
      <c r="L595" s="87">
        <f t="shared" si="35"/>
        <v>0</v>
      </c>
      <c r="M595" s="46">
        <f t="shared" si="36"/>
        <v>0</v>
      </c>
      <c r="N595" s="347"/>
      <c r="O595" s="349"/>
      <c r="P595" s="351"/>
      <c r="Q595" s="349"/>
      <c r="R595" s="351"/>
      <c r="S595" s="345"/>
      <c r="T595" s="349"/>
      <c r="U595" s="345"/>
      <c r="V595" s="378"/>
      <c r="W595" s="345"/>
      <c r="X595" s="349"/>
      <c r="Y595" s="351"/>
      <c r="Z595" s="392"/>
      <c r="AA595" s="392"/>
      <c r="AB595" s="391"/>
      <c r="AC595" s="396"/>
      <c r="AD595" s="83"/>
    </row>
    <row r="596" spans="1:30" ht="18" customHeight="1">
      <c r="A596" s="104">
        <v>32</v>
      </c>
      <c r="B596" s="175" t="s">
        <v>212</v>
      </c>
      <c r="C596" s="176" t="s">
        <v>213</v>
      </c>
      <c r="D596" s="177">
        <v>20200013101</v>
      </c>
      <c r="E596" s="178" t="s">
        <v>214</v>
      </c>
      <c r="F596" s="179" t="s">
        <v>197</v>
      </c>
      <c r="G596" s="180">
        <v>1</v>
      </c>
      <c r="H596" s="181">
        <v>30</v>
      </c>
      <c r="I596" s="181"/>
      <c r="J596" s="182">
        <v>55</v>
      </c>
      <c r="K596" s="87">
        <f t="shared" si="34"/>
        <v>1.2</v>
      </c>
      <c r="L596" s="87">
        <f t="shared" si="35"/>
        <v>0</v>
      </c>
      <c r="M596" s="46">
        <f t="shared" si="36"/>
        <v>36</v>
      </c>
      <c r="N596" s="355">
        <v>67.5</v>
      </c>
      <c r="O596" s="355"/>
      <c r="P596" s="350">
        <f>SUM(M596:M605)+N596+O596</f>
        <v>139.5</v>
      </c>
      <c r="Q596" s="348"/>
      <c r="R596" s="350"/>
      <c r="S596" s="368"/>
      <c r="T596" s="355"/>
      <c r="U596" s="368"/>
      <c r="V596" s="355"/>
      <c r="W596" s="368"/>
      <c r="X596" s="355"/>
      <c r="Y596" s="350"/>
      <c r="Z596" s="389"/>
      <c r="AA596" s="389"/>
      <c r="AB596" s="390"/>
      <c r="AC596" s="395">
        <f>P596</f>
        <v>139.5</v>
      </c>
      <c r="AD596" s="83"/>
    </row>
    <row r="597" spans="1:30" ht="18" customHeight="1">
      <c r="A597" s="121"/>
      <c r="B597" s="191"/>
      <c r="C597" s="192"/>
      <c r="D597" s="177"/>
      <c r="E597" s="127" t="s">
        <v>173</v>
      </c>
      <c r="F597" s="199" t="s">
        <v>185</v>
      </c>
      <c r="G597" s="180"/>
      <c r="H597" s="181"/>
      <c r="I597" s="181"/>
      <c r="J597" s="182"/>
      <c r="K597" s="87">
        <f t="shared" si="34"/>
        <v>0</v>
      </c>
      <c r="L597" s="87">
        <f t="shared" si="35"/>
        <v>0</v>
      </c>
      <c r="M597" s="46">
        <f t="shared" si="36"/>
        <v>0</v>
      </c>
      <c r="N597" s="356"/>
      <c r="O597" s="356"/>
      <c r="P597" s="351"/>
      <c r="Q597" s="349"/>
      <c r="R597" s="351"/>
      <c r="S597" s="369"/>
      <c r="T597" s="356"/>
      <c r="U597" s="369"/>
      <c r="V597" s="356"/>
      <c r="W597" s="369"/>
      <c r="X597" s="356"/>
      <c r="Y597" s="351"/>
      <c r="Z597" s="392"/>
      <c r="AA597" s="392"/>
      <c r="AB597" s="391"/>
      <c r="AC597" s="396"/>
      <c r="AD597" s="83"/>
    </row>
    <row r="598" spans="1:30" ht="18" customHeight="1">
      <c r="A598" s="121"/>
      <c r="B598" s="191"/>
      <c r="C598" s="192"/>
      <c r="D598" s="177"/>
      <c r="E598" s="178" t="s">
        <v>214</v>
      </c>
      <c r="F598" s="226" t="s">
        <v>368</v>
      </c>
      <c r="G598" s="180">
        <v>1</v>
      </c>
      <c r="H598" s="181">
        <v>30</v>
      </c>
      <c r="I598" s="181"/>
      <c r="J598" s="182">
        <v>55</v>
      </c>
      <c r="K598" s="87">
        <f t="shared" si="34"/>
        <v>1.2</v>
      </c>
      <c r="L598" s="87">
        <f t="shared" si="35"/>
        <v>0</v>
      </c>
      <c r="M598" s="46">
        <f t="shared" si="36"/>
        <v>36</v>
      </c>
      <c r="N598" s="356"/>
      <c r="O598" s="356"/>
      <c r="P598" s="351"/>
      <c r="Q598" s="349"/>
      <c r="R598" s="351"/>
      <c r="S598" s="369"/>
      <c r="T598" s="356"/>
      <c r="U598" s="369"/>
      <c r="V598" s="356"/>
      <c r="W598" s="369"/>
      <c r="X598" s="356"/>
      <c r="Y598" s="351"/>
      <c r="Z598" s="392"/>
      <c r="AA598" s="392"/>
      <c r="AB598" s="391"/>
      <c r="AC598" s="396"/>
      <c r="AD598" s="83"/>
    </row>
    <row r="599" spans="1:30" ht="18" hidden="1" customHeight="1">
      <c r="A599" s="121"/>
      <c r="B599" s="191"/>
      <c r="C599" s="192"/>
      <c r="D599" s="177"/>
      <c r="E599" s="178"/>
      <c r="F599" s="179"/>
      <c r="G599" s="180"/>
      <c r="H599" s="181"/>
      <c r="I599" s="181"/>
      <c r="J599" s="182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356"/>
      <c r="O599" s="356"/>
      <c r="P599" s="351"/>
      <c r="Q599" s="349"/>
      <c r="R599" s="351"/>
      <c r="S599" s="369"/>
      <c r="T599" s="356"/>
      <c r="U599" s="369"/>
      <c r="V599" s="356"/>
      <c r="W599" s="369"/>
      <c r="X599" s="356"/>
      <c r="Y599" s="351"/>
      <c r="Z599" s="392"/>
      <c r="AA599" s="392"/>
      <c r="AB599" s="391"/>
      <c r="AC599" s="396"/>
      <c r="AD599" s="83"/>
    </row>
    <row r="600" spans="1:30" ht="18" hidden="1" customHeight="1">
      <c r="A600" s="121"/>
      <c r="B600" s="191"/>
      <c r="C600" s="192"/>
      <c r="D600" s="177"/>
      <c r="E600" s="178"/>
      <c r="F600" s="179"/>
      <c r="G600" s="180"/>
      <c r="H600" s="181"/>
      <c r="I600" s="181"/>
      <c r="J600" s="182"/>
      <c r="K600" s="87">
        <f t="shared" si="34"/>
        <v>0</v>
      </c>
      <c r="L600" s="87">
        <f t="shared" si="35"/>
        <v>0</v>
      </c>
      <c r="M600" s="46">
        <f t="shared" si="36"/>
        <v>0</v>
      </c>
      <c r="N600" s="356"/>
      <c r="O600" s="356"/>
      <c r="P600" s="351"/>
      <c r="Q600" s="349"/>
      <c r="R600" s="351"/>
      <c r="S600" s="369"/>
      <c r="T600" s="356"/>
      <c r="U600" s="369"/>
      <c r="V600" s="356"/>
      <c r="W600" s="369"/>
      <c r="X600" s="356"/>
      <c r="Y600" s="351"/>
      <c r="Z600" s="392"/>
      <c r="AA600" s="392"/>
      <c r="AB600" s="391"/>
      <c r="AC600" s="396"/>
      <c r="AD600" s="83"/>
    </row>
    <row r="601" spans="1:30" ht="18" hidden="1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356"/>
      <c r="O601" s="356"/>
      <c r="P601" s="351"/>
      <c r="Q601" s="349"/>
      <c r="R601" s="351"/>
      <c r="S601" s="369"/>
      <c r="T601" s="356"/>
      <c r="U601" s="369"/>
      <c r="V601" s="356"/>
      <c r="W601" s="369"/>
      <c r="X601" s="356"/>
      <c r="Y601" s="351"/>
      <c r="Z601" s="392"/>
      <c r="AA601" s="392"/>
      <c r="AB601" s="391"/>
      <c r="AC601" s="396"/>
      <c r="AD601" s="83"/>
    </row>
    <row r="602" spans="1:30" ht="18" hidden="1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356"/>
      <c r="O602" s="356"/>
      <c r="P602" s="351"/>
      <c r="Q602" s="349"/>
      <c r="R602" s="351"/>
      <c r="S602" s="369"/>
      <c r="T602" s="356"/>
      <c r="U602" s="369"/>
      <c r="V602" s="356"/>
      <c r="W602" s="369"/>
      <c r="X602" s="356"/>
      <c r="Y602" s="351"/>
      <c r="Z602" s="392"/>
      <c r="AA602" s="392"/>
      <c r="AB602" s="391"/>
      <c r="AC602" s="396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356"/>
      <c r="O603" s="356"/>
      <c r="P603" s="351"/>
      <c r="Q603" s="349"/>
      <c r="R603" s="351"/>
      <c r="S603" s="369"/>
      <c r="T603" s="356"/>
      <c r="U603" s="369"/>
      <c r="V603" s="356"/>
      <c r="W603" s="369"/>
      <c r="X603" s="356"/>
      <c r="Y603" s="351"/>
      <c r="Z603" s="392"/>
      <c r="AA603" s="392"/>
      <c r="AB603" s="391"/>
      <c r="AC603" s="396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4"/>
        <v>0</v>
      </c>
      <c r="L604" s="87">
        <f t="shared" si="35"/>
        <v>0</v>
      </c>
      <c r="M604" s="46">
        <f t="shared" si="36"/>
        <v>0</v>
      </c>
      <c r="N604" s="356"/>
      <c r="O604" s="356"/>
      <c r="P604" s="351"/>
      <c r="Q604" s="349"/>
      <c r="R604" s="351"/>
      <c r="S604" s="369"/>
      <c r="T604" s="356"/>
      <c r="U604" s="369"/>
      <c r="V604" s="356"/>
      <c r="W604" s="369"/>
      <c r="X604" s="356"/>
      <c r="Y604" s="351"/>
      <c r="Z604" s="392"/>
      <c r="AA604" s="392"/>
      <c r="AB604" s="391"/>
      <c r="AC604" s="396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56"/>
      <c r="O605" s="356"/>
      <c r="P605" s="351"/>
      <c r="Q605" s="349"/>
      <c r="R605" s="351"/>
      <c r="S605" s="369"/>
      <c r="T605" s="356"/>
      <c r="U605" s="369"/>
      <c r="V605" s="356"/>
      <c r="W605" s="369"/>
      <c r="X605" s="356"/>
      <c r="Y605" s="351"/>
      <c r="Z605" s="392"/>
      <c r="AA605" s="392"/>
      <c r="AB605" s="391"/>
      <c r="AC605" s="396"/>
      <c r="AD605" s="83"/>
    </row>
    <row r="606" spans="1:30" ht="18" customHeight="1">
      <c r="A606" s="104">
        <v>33</v>
      </c>
      <c r="B606" s="60" t="s">
        <v>468</v>
      </c>
      <c r="C606" s="61" t="s">
        <v>465</v>
      </c>
      <c r="D606" s="64"/>
      <c r="E606" s="43" t="s">
        <v>161</v>
      </c>
      <c r="F606" s="44" t="s">
        <v>391</v>
      </c>
      <c r="G606" s="86">
        <v>2</v>
      </c>
      <c r="H606" s="86">
        <v>30</v>
      </c>
      <c r="I606" s="70">
        <v>60</v>
      </c>
      <c r="J606" s="106">
        <v>40</v>
      </c>
      <c r="K606" s="87">
        <f t="shared" si="34"/>
        <v>1.2</v>
      </c>
      <c r="L606" s="87">
        <f t="shared" si="35"/>
        <v>1.2</v>
      </c>
      <c r="M606" s="46">
        <f t="shared" si="36"/>
        <v>90</v>
      </c>
      <c r="N606" s="346"/>
      <c r="O606" s="348"/>
      <c r="P606" s="350">
        <f>M606</f>
        <v>90</v>
      </c>
      <c r="Q606" s="348"/>
      <c r="R606" s="350"/>
      <c r="S606" s="344"/>
      <c r="T606" s="348"/>
      <c r="U606" s="344"/>
      <c r="V606" s="377"/>
      <c r="W606" s="344"/>
      <c r="X606" s="348"/>
      <c r="Y606" s="350"/>
      <c r="Z606" s="389"/>
      <c r="AA606" s="389"/>
      <c r="AB606" s="390"/>
      <c r="AC606" s="395">
        <f>P606</f>
        <v>90</v>
      </c>
      <c r="AD606" s="83"/>
    </row>
    <row r="607" spans="1:30" ht="18" hidden="1" customHeight="1">
      <c r="A607" s="90"/>
      <c r="B607" s="107"/>
      <c r="C607" s="108"/>
      <c r="D607" s="64"/>
      <c r="E607" s="43"/>
      <c r="F607" s="44"/>
      <c r="G607" s="86"/>
      <c r="H607" s="86"/>
      <c r="I607" s="70"/>
      <c r="J607" s="106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42"/>
      <c r="O607" s="342"/>
      <c r="P607" s="351"/>
      <c r="Q607" s="342"/>
      <c r="R607" s="342"/>
      <c r="S607" s="342"/>
      <c r="T607" s="342"/>
      <c r="U607" s="342"/>
      <c r="V607" s="342"/>
      <c r="W607" s="342"/>
      <c r="X607" s="342"/>
      <c r="Y607" s="342"/>
      <c r="Z607" s="342"/>
      <c r="AA607" s="342"/>
      <c r="AB607" s="342"/>
      <c r="AC607" s="342"/>
      <c r="AD607" s="83"/>
    </row>
    <row r="608" spans="1:30" ht="18" hidden="1" customHeight="1">
      <c r="A608" s="90"/>
      <c r="B608" s="107"/>
      <c r="C608" s="108"/>
      <c r="D608" s="64"/>
      <c r="E608" s="43"/>
      <c r="F608" s="44"/>
      <c r="G608" s="86"/>
      <c r="H608" s="86"/>
      <c r="I608" s="70"/>
      <c r="J608" s="106"/>
      <c r="K608" s="87">
        <f t="shared" si="34"/>
        <v>0</v>
      </c>
      <c r="L608" s="87">
        <f t="shared" si="35"/>
        <v>0</v>
      </c>
      <c r="M608" s="46">
        <f t="shared" si="36"/>
        <v>0</v>
      </c>
      <c r="N608" s="342"/>
      <c r="O608" s="342"/>
      <c r="P608" s="351"/>
      <c r="Q608" s="342"/>
      <c r="R608" s="342"/>
      <c r="S608" s="342"/>
      <c r="T608" s="342"/>
      <c r="U608" s="342"/>
      <c r="V608" s="342"/>
      <c r="W608" s="342"/>
      <c r="X608" s="342"/>
      <c r="Y608" s="342"/>
      <c r="Z608" s="342"/>
      <c r="AA608" s="342"/>
      <c r="AB608" s="342"/>
      <c r="AC608" s="342"/>
      <c r="AD608" s="83"/>
    </row>
    <row r="609" spans="1:30" ht="18" hidden="1" customHeight="1">
      <c r="A609" s="90"/>
      <c r="B609" s="107"/>
      <c r="C609" s="108"/>
      <c r="D609" s="64"/>
      <c r="E609" s="43"/>
      <c r="F609" s="44"/>
      <c r="G609" s="86"/>
      <c r="H609" s="86"/>
      <c r="I609" s="70"/>
      <c r="J609" s="106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42"/>
      <c r="O609" s="342"/>
      <c r="P609" s="351"/>
      <c r="Q609" s="342"/>
      <c r="R609" s="342"/>
      <c r="S609" s="342"/>
      <c r="T609" s="342"/>
      <c r="U609" s="342"/>
      <c r="V609" s="342"/>
      <c r="W609" s="342"/>
      <c r="X609" s="342"/>
      <c r="Y609" s="342"/>
      <c r="Z609" s="342"/>
      <c r="AA609" s="342"/>
      <c r="AB609" s="342"/>
      <c r="AC609" s="342"/>
      <c r="AD609" s="83"/>
    </row>
    <row r="610" spans="1:30" ht="18" hidden="1" customHeight="1">
      <c r="A610" s="90"/>
      <c r="B610" s="107"/>
      <c r="C610" s="108"/>
      <c r="D610" s="64"/>
      <c r="E610" s="43"/>
      <c r="F610" s="44"/>
      <c r="G610" s="86"/>
      <c r="H610" s="86"/>
      <c r="I610" s="70"/>
      <c r="J610" s="106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342"/>
      <c r="O610" s="342"/>
      <c r="P610" s="351"/>
      <c r="Q610" s="342"/>
      <c r="R610" s="342"/>
      <c r="S610" s="342"/>
      <c r="T610" s="342"/>
      <c r="U610" s="342"/>
      <c r="V610" s="342"/>
      <c r="W610" s="342"/>
      <c r="X610" s="342"/>
      <c r="Y610" s="342"/>
      <c r="Z610" s="342"/>
      <c r="AA610" s="342"/>
      <c r="AB610" s="342"/>
      <c r="AC610" s="342"/>
      <c r="AD610" s="83"/>
    </row>
    <row r="611" spans="1:30" ht="18" hidden="1" customHeight="1">
      <c r="A611" s="90"/>
      <c r="B611" s="107"/>
      <c r="C611" s="108"/>
      <c r="D611" s="64"/>
      <c r="E611" s="43"/>
      <c r="F611" s="44"/>
      <c r="G611" s="86"/>
      <c r="H611" s="70"/>
      <c r="I611" s="79"/>
      <c r="J611" s="106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342"/>
      <c r="O611" s="342"/>
      <c r="P611" s="351"/>
      <c r="Q611" s="342"/>
      <c r="R611" s="342"/>
      <c r="S611" s="342"/>
      <c r="T611" s="342"/>
      <c r="U611" s="342"/>
      <c r="V611" s="342"/>
      <c r="W611" s="342"/>
      <c r="X611" s="342"/>
      <c r="Y611" s="342"/>
      <c r="Z611" s="342"/>
      <c r="AA611" s="342"/>
      <c r="AB611" s="342"/>
      <c r="AC611" s="342"/>
      <c r="AD611" s="83"/>
    </row>
    <row r="612" spans="1:30" ht="18" hidden="1" customHeight="1">
      <c r="A612" s="90"/>
      <c r="B612" s="107"/>
      <c r="C612" s="108"/>
      <c r="D612" s="105"/>
      <c r="E612" s="43"/>
      <c r="F612" s="44"/>
      <c r="G612" s="86"/>
      <c r="H612" s="70"/>
      <c r="I612" s="79"/>
      <c r="J612" s="106"/>
      <c r="K612" s="87">
        <f t="shared" si="34"/>
        <v>0</v>
      </c>
      <c r="L612" s="87">
        <f t="shared" si="35"/>
        <v>0</v>
      </c>
      <c r="M612" s="46">
        <f t="shared" si="36"/>
        <v>0</v>
      </c>
      <c r="N612" s="342"/>
      <c r="O612" s="342"/>
      <c r="P612" s="351"/>
      <c r="Q612" s="342"/>
      <c r="R612" s="342"/>
      <c r="S612" s="342"/>
      <c r="T612" s="342"/>
      <c r="U612" s="342"/>
      <c r="V612" s="342"/>
      <c r="W612" s="342"/>
      <c r="X612" s="342"/>
      <c r="Y612" s="342"/>
      <c r="Z612" s="342"/>
      <c r="AA612" s="342"/>
      <c r="AB612" s="342"/>
      <c r="AC612" s="342"/>
      <c r="AD612" s="83"/>
    </row>
    <row r="613" spans="1:30" ht="18" hidden="1" customHeight="1">
      <c r="A613" s="90"/>
      <c r="B613" s="107"/>
      <c r="C613" s="108"/>
      <c r="D613" s="105"/>
      <c r="E613" s="43"/>
      <c r="F613" s="44"/>
      <c r="G613" s="86"/>
      <c r="H613" s="70"/>
      <c r="I613" s="79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42"/>
      <c r="O613" s="342"/>
      <c r="P613" s="351"/>
      <c r="Q613" s="342"/>
      <c r="R613" s="342"/>
      <c r="S613" s="342"/>
      <c r="T613" s="342"/>
      <c r="U613" s="342"/>
      <c r="V613" s="342"/>
      <c r="W613" s="342"/>
      <c r="X613" s="342"/>
      <c r="Y613" s="342"/>
      <c r="Z613" s="342"/>
      <c r="AA613" s="342"/>
      <c r="AB613" s="342"/>
      <c r="AC613" s="342"/>
      <c r="AD613" s="83"/>
    </row>
    <row r="614" spans="1:30" ht="18" hidden="1" customHeight="1">
      <c r="A614" s="90"/>
      <c r="B614" s="107"/>
      <c r="C614" s="108"/>
      <c r="D614" s="105"/>
      <c r="E614" s="43"/>
      <c r="F614" s="44"/>
      <c r="G614" s="86"/>
      <c r="H614" s="70"/>
      <c r="I614" s="79"/>
      <c r="J614" s="106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342"/>
      <c r="O614" s="342"/>
      <c r="P614" s="351"/>
      <c r="Q614" s="342"/>
      <c r="R614" s="342"/>
      <c r="S614" s="342"/>
      <c r="T614" s="342"/>
      <c r="U614" s="342"/>
      <c r="V614" s="342"/>
      <c r="W614" s="342"/>
      <c r="X614" s="342"/>
      <c r="Y614" s="342"/>
      <c r="Z614" s="342"/>
      <c r="AA614" s="342"/>
      <c r="AB614" s="342"/>
      <c r="AC614" s="342"/>
      <c r="AD614" s="83"/>
    </row>
    <row r="615" spans="1:30" ht="18" hidden="1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342"/>
      <c r="O615" s="342"/>
      <c r="P615" s="351"/>
      <c r="Q615" s="342"/>
      <c r="R615" s="342"/>
      <c r="S615" s="342"/>
      <c r="T615" s="342"/>
      <c r="U615" s="342"/>
      <c r="V615" s="342"/>
      <c r="W615" s="342"/>
      <c r="X615" s="342"/>
      <c r="Y615" s="342"/>
      <c r="Z615" s="342"/>
      <c r="AA615" s="342"/>
      <c r="AB615" s="342"/>
      <c r="AC615" s="342"/>
      <c r="AD615" s="83"/>
    </row>
    <row r="616" spans="1:30" ht="18" customHeight="1">
      <c r="A616" s="104">
        <v>34</v>
      </c>
      <c r="B616" s="60" t="s">
        <v>460</v>
      </c>
      <c r="C616" s="61" t="s">
        <v>461</v>
      </c>
      <c r="D616" s="64"/>
      <c r="E616" s="43" t="s">
        <v>161</v>
      </c>
      <c r="F616" s="44" t="s">
        <v>466</v>
      </c>
      <c r="G616" s="86">
        <v>2</v>
      </c>
      <c r="H616" s="70">
        <v>30</v>
      </c>
      <c r="I616" s="79">
        <v>60</v>
      </c>
      <c r="J616" s="106">
        <v>40</v>
      </c>
      <c r="K616" s="87">
        <v>1.2</v>
      </c>
      <c r="L616" s="87">
        <v>1.2</v>
      </c>
      <c r="M616" s="46">
        <v>90</v>
      </c>
      <c r="N616" s="346"/>
      <c r="O616" s="348"/>
      <c r="P616" s="350">
        <f>M616</f>
        <v>90</v>
      </c>
      <c r="Q616" s="348"/>
      <c r="R616" s="350"/>
      <c r="S616" s="344"/>
      <c r="T616" s="348"/>
      <c r="U616" s="344"/>
      <c r="V616" s="377"/>
      <c r="W616" s="344"/>
      <c r="X616" s="348"/>
      <c r="Y616" s="350"/>
      <c r="Z616" s="389"/>
      <c r="AA616" s="389"/>
      <c r="AB616" s="390"/>
      <c r="AC616" s="395">
        <f>P616</f>
        <v>90</v>
      </c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342"/>
      <c r="O617" s="342"/>
      <c r="P617" s="342"/>
      <c r="Q617" s="342"/>
      <c r="R617" s="342"/>
      <c r="S617" s="342"/>
      <c r="T617" s="342"/>
      <c r="U617" s="342"/>
      <c r="V617" s="342"/>
      <c r="W617" s="342"/>
      <c r="X617" s="342"/>
      <c r="Y617" s="342"/>
      <c r="Z617" s="342"/>
      <c r="AA617" s="342"/>
      <c r="AB617" s="342"/>
      <c r="AC617" s="342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34"/>
        <v>0</v>
      </c>
      <c r="L618" s="87">
        <f t="shared" si="35"/>
        <v>0</v>
      </c>
      <c r="M618" s="46">
        <f t="shared" si="36"/>
        <v>0</v>
      </c>
      <c r="N618" s="342"/>
      <c r="O618" s="342"/>
      <c r="P618" s="342"/>
      <c r="Q618" s="342"/>
      <c r="R618" s="342"/>
      <c r="S618" s="342"/>
      <c r="T618" s="342"/>
      <c r="U618" s="342"/>
      <c r="V618" s="342"/>
      <c r="W618" s="342"/>
      <c r="X618" s="342"/>
      <c r="Y618" s="342"/>
      <c r="Z618" s="342"/>
      <c r="AA618" s="342"/>
      <c r="AB618" s="342"/>
      <c r="AC618" s="342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42"/>
      <c r="O619" s="342"/>
      <c r="P619" s="342"/>
      <c r="Q619" s="342"/>
      <c r="R619" s="342"/>
      <c r="S619" s="342"/>
      <c r="T619" s="342"/>
      <c r="U619" s="342"/>
      <c r="V619" s="342"/>
      <c r="W619" s="342"/>
      <c r="X619" s="342"/>
      <c r="Y619" s="342"/>
      <c r="Z619" s="342"/>
      <c r="AA619" s="342"/>
      <c r="AB619" s="342"/>
      <c r="AC619" s="342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342"/>
      <c r="O620" s="342"/>
      <c r="P620" s="342"/>
      <c r="Q620" s="342"/>
      <c r="R620" s="342"/>
      <c r="S620" s="342"/>
      <c r="T620" s="342"/>
      <c r="U620" s="342"/>
      <c r="V620" s="342"/>
      <c r="W620" s="342"/>
      <c r="X620" s="342"/>
      <c r="Y620" s="342"/>
      <c r="Z620" s="342"/>
      <c r="AA620" s="342"/>
      <c r="AB620" s="342"/>
      <c r="AC620" s="342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342"/>
      <c r="O621" s="342"/>
      <c r="P621" s="342"/>
      <c r="Q621" s="342"/>
      <c r="R621" s="342"/>
      <c r="S621" s="342"/>
      <c r="T621" s="342"/>
      <c r="U621" s="342"/>
      <c r="V621" s="342"/>
      <c r="W621" s="342"/>
      <c r="X621" s="342"/>
      <c r="Y621" s="342"/>
      <c r="Z621" s="342"/>
      <c r="AA621" s="342"/>
      <c r="AB621" s="342"/>
      <c r="AC621" s="342"/>
      <c r="AD621" s="83"/>
    </row>
    <row r="622" spans="1:30" ht="24.75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342"/>
      <c r="O622" s="342"/>
      <c r="P622" s="342"/>
      <c r="Q622" s="342"/>
      <c r="R622" s="342"/>
      <c r="S622" s="342"/>
      <c r="T622" s="342"/>
      <c r="U622" s="342"/>
      <c r="V622" s="342"/>
      <c r="W622" s="342"/>
      <c r="X622" s="342"/>
      <c r="Y622" s="342"/>
      <c r="Z622" s="342"/>
      <c r="AA622" s="342"/>
      <c r="AB622" s="342"/>
      <c r="AC622" s="342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42"/>
      <c r="O623" s="342"/>
      <c r="P623" s="342"/>
      <c r="Q623" s="342"/>
      <c r="R623" s="342"/>
      <c r="S623" s="342"/>
      <c r="T623" s="342"/>
      <c r="U623" s="342"/>
      <c r="V623" s="342"/>
      <c r="W623" s="342"/>
      <c r="X623" s="342"/>
      <c r="Y623" s="342"/>
      <c r="Z623" s="342"/>
      <c r="AA623" s="342"/>
      <c r="AB623" s="342"/>
      <c r="AC623" s="342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342"/>
      <c r="O624" s="342"/>
      <c r="P624" s="342"/>
      <c r="Q624" s="342"/>
      <c r="R624" s="342"/>
      <c r="S624" s="342"/>
      <c r="T624" s="342"/>
      <c r="U624" s="342"/>
      <c r="V624" s="342"/>
      <c r="W624" s="342"/>
      <c r="X624" s="342"/>
      <c r="Y624" s="342"/>
      <c r="Z624" s="342"/>
      <c r="AA624" s="342"/>
      <c r="AB624" s="342"/>
      <c r="AC624" s="342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342"/>
      <c r="O625" s="342"/>
      <c r="P625" s="342"/>
      <c r="Q625" s="342"/>
      <c r="R625" s="342"/>
      <c r="S625" s="342"/>
      <c r="T625" s="342"/>
      <c r="U625" s="342"/>
      <c r="V625" s="342"/>
      <c r="W625" s="342"/>
      <c r="X625" s="342"/>
      <c r="Y625" s="342"/>
      <c r="Z625" s="342"/>
      <c r="AA625" s="342"/>
      <c r="AB625" s="342"/>
      <c r="AC625" s="342"/>
      <c r="AD625" s="83"/>
    </row>
    <row r="626" spans="1:30" ht="18" customHeight="1">
      <c r="A626" s="104">
        <v>35</v>
      </c>
      <c r="B626" s="60" t="s">
        <v>464</v>
      </c>
      <c r="C626" s="61" t="s">
        <v>463</v>
      </c>
      <c r="D626" s="64"/>
      <c r="E626" s="43" t="s">
        <v>161</v>
      </c>
      <c r="F626" s="44" t="s">
        <v>517</v>
      </c>
      <c r="G626" s="86">
        <v>2</v>
      </c>
      <c r="H626" s="70">
        <v>30</v>
      </c>
      <c r="I626" s="79">
        <v>60</v>
      </c>
      <c r="J626" s="106">
        <v>40</v>
      </c>
      <c r="K626" s="87">
        <f t="shared" si="34"/>
        <v>1.2</v>
      </c>
      <c r="L626" s="87">
        <f t="shared" si="35"/>
        <v>1.2</v>
      </c>
      <c r="M626" s="46">
        <f t="shared" si="36"/>
        <v>90</v>
      </c>
      <c r="N626" s="346"/>
      <c r="O626" s="348"/>
      <c r="P626" s="350">
        <f>M626</f>
        <v>90</v>
      </c>
      <c r="Q626" s="348"/>
      <c r="R626" s="350"/>
      <c r="S626" s="344"/>
      <c r="T626" s="348"/>
      <c r="U626" s="344"/>
      <c r="V626" s="348"/>
      <c r="W626" s="344"/>
      <c r="X626" s="348"/>
      <c r="Y626" s="350"/>
      <c r="Z626" s="389"/>
      <c r="AA626" s="389"/>
      <c r="AB626" s="390"/>
      <c r="AC626" s="395">
        <f>P626</f>
        <v>90</v>
      </c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69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342"/>
      <c r="O627" s="342"/>
      <c r="P627" s="342"/>
      <c r="Q627" s="342"/>
      <c r="R627" s="342"/>
      <c r="S627" s="342"/>
      <c r="T627" s="342"/>
      <c r="U627" s="342"/>
      <c r="V627" s="342"/>
      <c r="W627" s="342"/>
      <c r="X627" s="342"/>
      <c r="Y627" s="342"/>
      <c r="Z627" s="342"/>
      <c r="AA627" s="342"/>
      <c r="AB627" s="342"/>
      <c r="AC627" s="342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69"/>
      <c r="H628" s="70"/>
      <c r="I628" s="79"/>
      <c r="J628" s="106"/>
      <c r="K628" s="87">
        <f t="shared" si="34"/>
        <v>0</v>
      </c>
      <c r="L628" s="87">
        <f t="shared" si="35"/>
        <v>0</v>
      </c>
      <c r="M628" s="46">
        <f t="shared" si="36"/>
        <v>0</v>
      </c>
      <c r="N628" s="342"/>
      <c r="O628" s="342"/>
      <c r="P628" s="342"/>
      <c r="Q628" s="342"/>
      <c r="R628" s="342"/>
      <c r="S628" s="342"/>
      <c r="T628" s="342"/>
      <c r="U628" s="342"/>
      <c r="V628" s="342"/>
      <c r="W628" s="342"/>
      <c r="X628" s="342"/>
      <c r="Y628" s="342"/>
      <c r="Z628" s="342"/>
      <c r="AA628" s="342"/>
      <c r="AB628" s="342"/>
      <c r="AC628" s="342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42"/>
      <c r="O629" s="342"/>
      <c r="P629" s="342"/>
      <c r="Q629" s="342"/>
      <c r="R629" s="342"/>
      <c r="S629" s="342"/>
      <c r="T629" s="342"/>
      <c r="U629" s="342"/>
      <c r="V629" s="342"/>
      <c r="W629" s="342"/>
      <c r="X629" s="342"/>
      <c r="Y629" s="342"/>
      <c r="Z629" s="342"/>
      <c r="AA629" s="342"/>
      <c r="AB629" s="342"/>
      <c r="AC629" s="342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342"/>
      <c r="O630" s="342"/>
      <c r="P630" s="342"/>
      <c r="Q630" s="342"/>
      <c r="R630" s="342"/>
      <c r="S630" s="342"/>
      <c r="T630" s="342"/>
      <c r="U630" s="342"/>
      <c r="V630" s="342"/>
      <c r="W630" s="342"/>
      <c r="X630" s="342"/>
      <c r="Y630" s="342"/>
      <c r="Z630" s="342"/>
      <c r="AA630" s="342"/>
      <c r="AB630" s="342"/>
      <c r="AC630" s="342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342"/>
      <c r="O631" s="342"/>
      <c r="P631" s="342"/>
      <c r="Q631" s="342"/>
      <c r="R631" s="342"/>
      <c r="S631" s="342"/>
      <c r="T631" s="342"/>
      <c r="U631" s="342"/>
      <c r="V631" s="342"/>
      <c r="W631" s="342"/>
      <c r="X631" s="342"/>
      <c r="Y631" s="342"/>
      <c r="Z631" s="342"/>
      <c r="AA631" s="342"/>
      <c r="AB631" s="342"/>
      <c r="AC631" s="342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342"/>
      <c r="O632" s="342"/>
      <c r="P632" s="342"/>
      <c r="Q632" s="342"/>
      <c r="R632" s="342"/>
      <c r="S632" s="342"/>
      <c r="T632" s="342"/>
      <c r="U632" s="342"/>
      <c r="V632" s="342"/>
      <c r="W632" s="342"/>
      <c r="X632" s="342"/>
      <c r="Y632" s="342"/>
      <c r="Z632" s="342"/>
      <c r="AA632" s="342"/>
      <c r="AB632" s="342"/>
      <c r="AC632" s="342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42"/>
      <c r="O633" s="342"/>
      <c r="P633" s="342"/>
      <c r="Q633" s="342"/>
      <c r="R633" s="342"/>
      <c r="S633" s="342"/>
      <c r="T633" s="342"/>
      <c r="U633" s="342"/>
      <c r="V633" s="342"/>
      <c r="W633" s="342"/>
      <c r="X633" s="342"/>
      <c r="Y633" s="342"/>
      <c r="Z633" s="342"/>
      <c r="AA633" s="342"/>
      <c r="AB633" s="342"/>
      <c r="AC633" s="342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342"/>
      <c r="O634" s="342"/>
      <c r="P634" s="342"/>
      <c r="Q634" s="342"/>
      <c r="R634" s="342"/>
      <c r="S634" s="342"/>
      <c r="T634" s="342"/>
      <c r="U634" s="342"/>
      <c r="V634" s="342"/>
      <c r="W634" s="342"/>
      <c r="X634" s="342"/>
      <c r="Y634" s="342"/>
      <c r="Z634" s="342"/>
      <c r="AA634" s="342"/>
      <c r="AB634" s="342"/>
      <c r="AC634" s="342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4"/>
        <v>0</v>
      </c>
      <c r="L635" s="87">
        <f t="shared" si="35"/>
        <v>0</v>
      </c>
      <c r="M635" s="46">
        <f t="shared" si="36"/>
        <v>0</v>
      </c>
      <c r="N635" s="342"/>
      <c r="O635" s="342"/>
      <c r="P635" s="342"/>
      <c r="Q635" s="342"/>
      <c r="R635" s="342"/>
      <c r="S635" s="342"/>
      <c r="T635" s="342"/>
      <c r="U635" s="342"/>
      <c r="V635" s="342"/>
      <c r="W635" s="342"/>
      <c r="X635" s="342"/>
      <c r="Y635" s="342"/>
      <c r="Z635" s="342"/>
      <c r="AA635" s="342"/>
      <c r="AB635" s="342"/>
      <c r="AC635" s="342"/>
      <c r="AD635" s="83"/>
    </row>
    <row r="636" spans="1:30" s="261" customFormat="1" ht="18" customHeight="1">
      <c r="A636" s="104">
        <v>36</v>
      </c>
      <c r="B636" s="60" t="s">
        <v>528</v>
      </c>
      <c r="C636" s="61"/>
      <c r="D636" s="104"/>
      <c r="E636" s="43" t="s">
        <v>352</v>
      </c>
      <c r="F636" s="44" t="s">
        <v>172</v>
      </c>
      <c r="G636" s="86">
        <v>2</v>
      </c>
      <c r="H636" s="70">
        <v>15</v>
      </c>
      <c r="I636" s="79"/>
      <c r="J636" s="106">
        <v>60</v>
      </c>
      <c r="K636" s="87">
        <f t="shared" ref="K636:K638" si="38">IF(OR(LEFT(E636,2)="ĐA",LEFT(E636,2)="DA",LEFT(E636,5)="Đồ án",LEFT(E636,5)="Đồán ",LEFT(E636,9)="Sinh hoạt",LEFT(E636,9)="sinh hoạt",LEFT(E636,6)="Cố vấn",LEFT(E636,6)="cố vấn",LEFT(E636,4)="cvht",LEFT(E636,4)="CVHT",LEFT(E636,4)="shcn",LEFT(E636,4)="SHCN"),0,(IF(AND(H636&gt;0,J636&gt;0),IF(J636&gt;60,1.3,IF(J636&gt;35,1.2,1)),0)))</f>
        <v>1.2</v>
      </c>
      <c r="L636" s="87">
        <f t="shared" ref="L636:L638" si="39">IF(OR(LEFT(E636,2)="ĐA",LEFT(E636,2)="DA",LEFT(E636,5)="Đồ án",LEFT(E636,5)="Đồán "),0,IF(AND(J636&gt;0,I636&gt;0),IF(AND(OR(LEFT(E636,4)="GDQP",LEFT(E636,4)="gdqp",LEFT(E636,19)="Giáo dục quốc phòng"),J636&gt;50),1.3,IF(J636&gt;35,1.2,IF(J636&gt;29,1.1,1))),0))</f>
        <v>0</v>
      </c>
      <c r="M636" s="46">
        <f t="shared" ref="M636:M638" si="40">ROUND(IF(OR(LEFT(E636,2)="ĐA",LEFT(E636,2)="DA",LEFT(E636,5)="Đồ án",LEFT(E636,5)="Đồán "),J636*0.5,(IF(H636&gt;0,H636*K636,"0")+IF(I636&gt;0,(I636*0.75)*L636,"0"))),1)</f>
        <v>18</v>
      </c>
      <c r="N636" s="346"/>
      <c r="O636" s="348"/>
      <c r="P636" s="350">
        <f>SUM(M636:N645)</f>
        <v>67.599999999999994</v>
      </c>
      <c r="Q636" s="348"/>
      <c r="R636" s="350"/>
      <c r="S636" s="344"/>
      <c r="T636" s="348"/>
      <c r="U636" s="344"/>
      <c r="V636" s="348"/>
      <c r="W636" s="266"/>
      <c r="X636" s="348"/>
      <c r="Y636" s="350"/>
      <c r="Z636" s="389"/>
      <c r="AA636" s="389"/>
      <c r="AB636" s="390"/>
      <c r="AC636" s="395">
        <f>P636</f>
        <v>67.599999999999994</v>
      </c>
      <c r="AD636" s="83"/>
    </row>
    <row r="637" spans="1:30" s="261" customFormat="1" ht="18" customHeight="1">
      <c r="A637" s="121"/>
      <c r="B637" s="107"/>
      <c r="C637" s="108"/>
      <c r="D637" s="105"/>
      <c r="E637" s="43" t="s">
        <v>360</v>
      </c>
      <c r="F637" s="44" t="s">
        <v>172</v>
      </c>
      <c r="G637" s="269">
        <v>2</v>
      </c>
      <c r="H637" s="70"/>
      <c r="I637" s="79">
        <v>30</v>
      </c>
      <c r="J637" s="106">
        <v>30</v>
      </c>
      <c r="K637" s="87">
        <f t="shared" si="38"/>
        <v>0</v>
      </c>
      <c r="L637" s="87">
        <f t="shared" si="39"/>
        <v>1.1000000000000001</v>
      </c>
      <c r="M637" s="46">
        <f t="shared" si="40"/>
        <v>24.8</v>
      </c>
      <c r="N637" s="347"/>
      <c r="O637" s="349"/>
      <c r="P637" s="351"/>
      <c r="Q637" s="349"/>
      <c r="R637" s="351"/>
      <c r="S637" s="345"/>
      <c r="T637" s="342"/>
      <c r="U637" s="345"/>
      <c r="V637" s="342"/>
      <c r="W637" s="267"/>
      <c r="X637" s="342"/>
      <c r="Y637" s="342"/>
      <c r="Z637" s="342"/>
      <c r="AA637" s="342"/>
      <c r="AB637" s="342"/>
      <c r="AC637" s="342"/>
      <c r="AD637" s="83"/>
    </row>
    <row r="638" spans="1:30" s="261" customFormat="1" ht="18" customHeight="1">
      <c r="A638" s="121"/>
      <c r="B638" s="107"/>
      <c r="C638" s="108"/>
      <c r="D638" s="105"/>
      <c r="E638" s="43" t="s">
        <v>361</v>
      </c>
      <c r="F638" s="44" t="s">
        <v>172</v>
      </c>
      <c r="G638" s="269">
        <v>2</v>
      </c>
      <c r="H638" s="70"/>
      <c r="I638" s="79">
        <v>30</v>
      </c>
      <c r="J638" s="106">
        <v>30</v>
      </c>
      <c r="K638" s="87">
        <f t="shared" si="38"/>
        <v>0</v>
      </c>
      <c r="L638" s="87">
        <f t="shared" si="39"/>
        <v>1.1000000000000001</v>
      </c>
      <c r="M638" s="46">
        <f t="shared" si="40"/>
        <v>24.8</v>
      </c>
      <c r="N638" s="347"/>
      <c r="O638" s="349"/>
      <c r="P638" s="351"/>
      <c r="Q638" s="349"/>
      <c r="R638" s="351"/>
      <c r="S638" s="345"/>
      <c r="T638" s="342"/>
      <c r="U638" s="345"/>
      <c r="V638" s="342"/>
      <c r="W638" s="267"/>
      <c r="X638" s="342"/>
      <c r="Y638" s="342"/>
      <c r="Z638" s="342"/>
      <c r="AA638" s="342"/>
      <c r="AB638" s="342"/>
      <c r="AC638" s="342"/>
      <c r="AD638" s="83"/>
    </row>
    <row r="639" spans="1:30" s="261" customFormat="1" ht="18" hidden="1" customHeight="1">
      <c r="A639" s="121"/>
      <c r="B639" s="107"/>
      <c r="C639" s="108"/>
      <c r="D639" s="105"/>
      <c r="E639" s="43"/>
      <c r="F639" s="44"/>
      <c r="G639" s="269"/>
      <c r="H639" s="70"/>
      <c r="I639" s="79"/>
      <c r="J639" s="106"/>
      <c r="K639" s="87"/>
      <c r="L639" s="87"/>
      <c r="M639" s="46"/>
      <c r="N639" s="347"/>
      <c r="O639" s="349"/>
      <c r="P639" s="351"/>
      <c r="Q639" s="349"/>
      <c r="R639" s="351"/>
      <c r="S639" s="345"/>
      <c r="T639" s="342"/>
      <c r="U639" s="345"/>
      <c r="V639" s="342"/>
      <c r="W639" s="267"/>
      <c r="X639" s="342"/>
      <c r="Y639" s="342"/>
      <c r="Z639" s="342"/>
      <c r="AA639" s="342"/>
      <c r="AB639" s="342"/>
      <c r="AC639" s="342"/>
      <c r="AD639" s="83"/>
    </row>
    <row r="640" spans="1:30" s="261" customFormat="1" ht="18" hidden="1" customHeight="1">
      <c r="A640" s="121"/>
      <c r="B640" s="107"/>
      <c r="C640" s="108"/>
      <c r="D640" s="105"/>
      <c r="E640" s="43"/>
      <c r="F640" s="44"/>
      <c r="G640" s="269"/>
      <c r="H640" s="70"/>
      <c r="I640" s="79"/>
      <c r="J640" s="106"/>
      <c r="K640" s="87"/>
      <c r="L640" s="87"/>
      <c r="M640" s="46"/>
      <c r="N640" s="347"/>
      <c r="O640" s="349"/>
      <c r="P640" s="351"/>
      <c r="Q640" s="349"/>
      <c r="R640" s="351"/>
      <c r="S640" s="345"/>
      <c r="T640" s="352"/>
      <c r="U640" s="345"/>
      <c r="V640" s="352"/>
      <c r="W640" s="267"/>
      <c r="X640" s="352"/>
      <c r="Y640" s="352"/>
      <c r="Z640" s="352"/>
      <c r="AA640" s="352"/>
      <c r="AB640" s="352"/>
      <c r="AC640" s="352"/>
      <c r="AD640" s="83"/>
    </row>
    <row r="641" spans="1:16384" s="261" customFormat="1" ht="18" hidden="1" customHeight="1">
      <c r="A641" s="121"/>
      <c r="B641" s="107"/>
      <c r="C641" s="108"/>
      <c r="D641" s="105"/>
      <c r="E641" s="43"/>
      <c r="F641" s="44"/>
      <c r="G641" s="269"/>
      <c r="H641" s="70"/>
      <c r="I641" s="79"/>
      <c r="J641" s="106"/>
      <c r="K641" s="87"/>
      <c r="L641" s="87"/>
      <c r="M641" s="46"/>
      <c r="N641" s="347"/>
      <c r="O641" s="349"/>
      <c r="P641" s="351"/>
      <c r="Q641" s="349"/>
      <c r="R641" s="351"/>
      <c r="S641" s="345"/>
      <c r="T641" s="342"/>
      <c r="U641" s="345"/>
      <c r="V641" s="342"/>
      <c r="W641" s="267"/>
      <c r="X641" s="342"/>
      <c r="Y641" s="342"/>
      <c r="Z641" s="342"/>
      <c r="AA641" s="342"/>
      <c r="AB641" s="342"/>
      <c r="AC641" s="342"/>
      <c r="AD641" s="83"/>
    </row>
    <row r="642" spans="1:16384" s="261" customFormat="1" ht="18" hidden="1" customHeight="1">
      <c r="A642" s="121"/>
      <c r="B642" s="107"/>
      <c r="C642" s="108"/>
      <c r="D642" s="105"/>
      <c r="E642" s="43"/>
      <c r="F642" s="44"/>
      <c r="G642" s="269"/>
      <c r="H642" s="70"/>
      <c r="I642" s="79"/>
      <c r="J642" s="106"/>
      <c r="K642" s="87"/>
      <c r="L642" s="87"/>
      <c r="M642" s="46"/>
      <c r="N642" s="347"/>
      <c r="O642" s="349"/>
      <c r="P642" s="351"/>
      <c r="Q642" s="349"/>
      <c r="R642" s="351"/>
      <c r="S642" s="345"/>
      <c r="T642" s="342"/>
      <c r="U642" s="345"/>
      <c r="V642" s="342"/>
      <c r="W642" s="267"/>
      <c r="X642" s="342"/>
      <c r="Y642" s="342"/>
      <c r="Z642" s="342"/>
      <c r="AA642" s="342"/>
      <c r="AB642" s="342"/>
      <c r="AC642" s="342"/>
      <c r="AD642" s="83"/>
    </row>
    <row r="643" spans="1:16384" s="261" customFormat="1" ht="18" hidden="1" customHeight="1">
      <c r="A643" s="121"/>
      <c r="B643" s="107"/>
      <c r="C643" s="108"/>
      <c r="D643" s="105"/>
      <c r="E643" s="43"/>
      <c r="F643" s="44"/>
      <c r="G643" s="269"/>
      <c r="H643" s="70"/>
      <c r="I643" s="79"/>
      <c r="J643" s="106"/>
      <c r="K643" s="87"/>
      <c r="L643" s="87"/>
      <c r="M643" s="46"/>
      <c r="N643" s="347"/>
      <c r="O643" s="349"/>
      <c r="P643" s="351"/>
      <c r="Q643" s="349"/>
      <c r="R643" s="351"/>
      <c r="S643" s="345"/>
      <c r="T643" s="342"/>
      <c r="U643" s="345"/>
      <c r="V643" s="342"/>
      <c r="W643" s="267"/>
      <c r="X643" s="342"/>
      <c r="Y643" s="342"/>
      <c r="Z643" s="342"/>
      <c r="AA643" s="342"/>
      <c r="AB643" s="342"/>
      <c r="AC643" s="342"/>
      <c r="AD643" s="83"/>
    </row>
    <row r="644" spans="1:16384" s="261" customFormat="1" ht="18" hidden="1" customHeight="1">
      <c r="A644" s="121"/>
      <c r="B644" s="107"/>
      <c r="C644" s="108"/>
      <c r="D644" s="105"/>
      <c r="E644" s="43"/>
      <c r="F644" s="44"/>
      <c r="G644" s="269"/>
      <c r="H644" s="70"/>
      <c r="I644" s="79"/>
      <c r="J644" s="106"/>
      <c r="K644" s="87"/>
      <c r="L644" s="87"/>
      <c r="M644" s="46"/>
      <c r="N644" s="347"/>
      <c r="O644" s="349"/>
      <c r="P644" s="351"/>
      <c r="Q644" s="349"/>
      <c r="R644" s="351"/>
      <c r="S644" s="345"/>
      <c r="T644" s="342"/>
      <c r="U644" s="345"/>
      <c r="V644" s="342"/>
      <c r="W644" s="267"/>
      <c r="X644" s="342"/>
      <c r="Y644" s="342"/>
      <c r="Z644" s="342"/>
      <c r="AA644" s="342"/>
      <c r="AB644" s="342"/>
      <c r="AC644" s="342"/>
      <c r="AD644" s="83"/>
    </row>
    <row r="645" spans="1:16384" s="261" customFormat="1" ht="18" hidden="1" customHeight="1">
      <c r="A645" s="121"/>
      <c r="B645" s="107"/>
      <c r="C645" s="108"/>
      <c r="D645" s="105"/>
      <c r="E645" s="43"/>
      <c r="F645" s="44"/>
      <c r="G645" s="269"/>
      <c r="H645" s="70"/>
      <c r="I645" s="79"/>
      <c r="J645" s="106"/>
      <c r="K645" s="87"/>
      <c r="L645" s="87"/>
      <c r="M645" s="46"/>
      <c r="N645" s="347"/>
      <c r="O645" s="349"/>
      <c r="P645" s="351"/>
      <c r="Q645" s="349"/>
      <c r="R645" s="351"/>
      <c r="S645" s="345"/>
      <c r="T645" s="342"/>
      <c r="U645" s="345"/>
      <c r="V645" s="342"/>
      <c r="W645" s="267"/>
      <c r="X645" s="342"/>
      <c r="Y645" s="342"/>
      <c r="Z645" s="342"/>
      <c r="AA645" s="342"/>
      <c r="AB645" s="342"/>
      <c r="AC645" s="342"/>
      <c r="AD645" s="83"/>
    </row>
    <row r="646" spans="1:16384" s="257" customFormat="1" ht="18" customHeight="1">
      <c r="A646" s="104">
        <v>36</v>
      </c>
      <c r="B646" s="60" t="s">
        <v>521</v>
      </c>
      <c r="C646" s="61"/>
      <c r="D646" s="104"/>
      <c r="E646" s="60" t="s">
        <v>329</v>
      </c>
      <c r="F646" s="61" t="s">
        <v>350</v>
      </c>
      <c r="G646" s="104">
        <v>1</v>
      </c>
      <c r="H646" s="60">
        <v>30</v>
      </c>
      <c r="I646" s="61">
        <v>0</v>
      </c>
      <c r="J646" s="104">
        <v>40</v>
      </c>
      <c r="K646" s="87">
        <f t="shared" si="34"/>
        <v>1.2</v>
      </c>
      <c r="L646" s="87">
        <f t="shared" si="35"/>
        <v>0</v>
      </c>
      <c r="M646" s="46">
        <f t="shared" si="36"/>
        <v>36</v>
      </c>
      <c r="N646" s="346"/>
      <c r="O646" s="348"/>
      <c r="P646" s="350">
        <v>108</v>
      </c>
      <c r="Q646" s="348"/>
      <c r="R646" s="350"/>
      <c r="S646" s="344"/>
      <c r="T646" s="348"/>
      <c r="U646" s="344"/>
      <c r="V646" s="348"/>
      <c r="W646" s="258"/>
      <c r="X646" s="348"/>
      <c r="Y646" s="350"/>
      <c r="Z646" s="389"/>
      <c r="AA646" s="389"/>
      <c r="AB646" s="390"/>
      <c r="AC646" s="395">
        <f>P646</f>
        <v>108</v>
      </c>
      <c r="AD646" s="61"/>
      <c r="AE646" s="104"/>
      <c r="AF646" s="60"/>
      <c r="AG646" s="61"/>
      <c r="AH646" s="104"/>
      <c r="AI646" s="60"/>
      <c r="AJ646" s="61"/>
      <c r="AK646" s="104"/>
      <c r="AL646" s="60"/>
      <c r="AM646" s="61"/>
      <c r="AN646" s="104"/>
      <c r="AO646" s="60"/>
      <c r="AP646" s="61"/>
      <c r="AQ646" s="104"/>
      <c r="AR646" s="60"/>
      <c r="AS646" s="61"/>
      <c r="AT646" s="104"/>
      <c r="AU646" s="60"/>
      <c r="AV646" s="61"/>
      <c r="AW646" s="104"/>
      <c r="AX646" s="60"/>
      <c r="AY646" s="61"/>
      <c r="AZ646" s="104"/>
      <c r="BA646" s="60"/>
      <c r="BB646" s="61"/>
      <c r="BC646" s="104"/>
      <c r="BD646" s="60"/>
      <c r="BE646" s="61"/>
      <c r="BF646" s="104"/>
      <c r="BG646" s="60"/>
      <c r="BH646" s="61"/>
      <c r="BI646" s="104"/>
      <c r="BJ646" s="60"/>
      <c r="BK646" s="61"/>
      <c r="BL646" s="104"/>
      <c r="BM646" s="60"/>
      <c r="BN646" s="61"/>
      <c r="BO646" s="104"/>
      <c r="BP646" s="60"/>
      <c r="BQ646" s="61"/>
      <c r="BR646" s="104"/>
      <c r="BS646" s="60"/>
      <c r="BT646" s="61"/>
      <c r="BU646" s="104"/>
      <c r="BV646" s="60"/>
      <c r="BW646" s="61"/>
      <c r="BX646" s="104"/>
      <c r="BY646" s="60"/>
      <c r="BZ646" s="61"/>
      <c r="CA646" s="104"/>
      <c r="CB646" s="60"/>
      <c r="CC646" s="61"/>
      <c r="CD646" s="104"/>
      <c r="CE646" s="60"/>
      <c r="CF646" s="61"/>
      <c r="CG646" s="104"/>
      <c r="CH646" s="60"/>
      <c r="CI646" s="61"/>
      <c r="CJ646" s="104"/>
      <c r="CK646" s="60"/>
      <c r="CL646" s="61"/>
      <c r="CM646" s="104"/>
      <c r="CN646" s="60"/>
      <c r="CO646" s="61"/>
      <c r="CP646" s="104"/>
      <c r="CQ646" s="60"/>
      <c r="CR646" s="61"/>
      <c r="CS646" s="104"/>
      <c r="CT646" s="60"/>
      <c r="CU646" s="61"/>
      <c r="CV646" s="104"/>
      <c r="CW646" s="60"/>
      <c r="CX646" s="61"/>
      <c r="CY646" s="104"/>
      <c r="CZ646" s="60"/>
      <c r="DA646" s="61"/>
      <c r="DB646" s="104"/>
      <c r="DC646" s="60"/>
      <c r="DD646" s="61"/>
      <c r="DE646" s="104"/>
      <c r="DF646" s="60"/>
      <c r="DG646" s="61"/>
      <c r="DH646" s="104"/>
      <c r="DI646" s="60"/>
      <c r="DJ646" s="61"/>
      <c r="DK646" s="104"/>
      <c r="DL646" s="60"/>
      <c r="DM646" s="61"/>
      <c r="DN646" s="104"/>
      <c r="DO646" s="60"/>
      <c r="DP646" s="61"/>
      <c r="DQ646" s="104"/>
      <c r="DR646" s="60"/>
      <c r="DS646" s="61"/>
      <c r="DT646" s="104"/>
      <c r="DU646" s="60"/>
      <c r="DV646" s="61"/>
      <c r="DW646" s="104"/>
      <c r="DX646" s="60"/>
      <c r="DY646" s="61"/>
      <c r="DZ646" s="104"/>
      <c r="EA646" s="60"/>
      <c r="EB646" s="61"/>
      <c r="EC646" s="104"/>
      <c r="ED646" s="60"/>
      <c r="EE646" s="61"/>
      <c r="EF646" s="104"/>
      <c r="EG646" s="60"/>
      <c r="EH646" s="61"/>
      <c r="EI646" s="104"/>
      <c r="EJ646" s="60"/>
      <c r="EK646" s="61"/>
      <c r="EL646" s="104"/>
      <c r="EM646" s="60"/>
      <c r="EN646" s="61"/>
      <c r="EO646" s="104"/>
      <c r="EP646" s="60"/>
      <c r="EQ646" s="61"/>
      <c r="ER646" s="104"/>
      <c r="ES646" s="60"/>
      <c r="ET646" s="61"/>
      <c r="EU646" s="104"/>
      <c r="EV646" s="60"/>
      <c r="EW646" s="61"/>
      <c r="EX646" s="104"/>
      <c r="EY646" s="60"/>
      <c r="EZ646" s="61"/>
      <c r="FA646" s="104"/>
      <c r="FB646" s="60"/>
      <c r="FC646" s="61"/>
      <c r="FD646" s="104"/>
      <c r="FE646" s="60"/>
      <c r="FF646" s="61"/>
      <c r="FG646" s="104"/>
      <c r="FH646" s="60"/>
      <c r="FI646" s="61"/>
      <c r="FJ646" s="104"/>
      <c r="FK646" s="60"/>
      <c r="FL646" s="61"/>
      <c r="FM646" s="104"/>
      <c r="FN646" s="60"/>
      <c r="FO646" s="61"/>
      <c r="FP646" s="104"/>
      <c r="FQ646" s="60"/>
      <c r="FR646" s="61"/>
      <c r="FS646" s="104"/>
      <c r="FT646" s="60"/>
      <c r="FU646" s="61"/>
      <c r="FV646" s="104"/>
      <c r="FW646" s="60"/>
      <c r="FX646" s="61"/>
      <c r="FY646" s="104"/>
      <c r="FZ646" s="60"/>
      <c r="GA646" s="61"/>
      <c r="GB646" s="104"/>
      <c r="GC646" s="60"/>
      <c r="GD646" s="61"/>
      <c r="GE646" s="104"/>
      <c r="GF646" s="60"/>
      <c r="GG646" s="61"/>
      <c r="GH646" s="104"/>
      <c r="GI646" s="60"/>
      <c r="GJ646" s="61"/>
      <c r="GK646" s="104"/>
      <c r="GL646" s="60"/>
      <c r="GM646" s="61"/>
      <c r="GN646" s="104"/>
      <c r="GO646" s="60"/>
      <c r="GP646" s="61"/>
      <c r="GQ646" s="104"/>
      <c r="GR646" s="60"/>
      <c r="GS646" s="61"/>
      <c r="GT646" s="104"/>
      <c r="GU646" s="60"/>
      <c r="GV646" s="61"/>
      <c r="GW646" s="104"/>
      <c r="GX646" s="60"/>
      <c r="GY646" s="61"/>
      <c r="GZ646" s="104"/>
      <c r="HA646" s="60"/>
      <c r="HB646" s="61"/>
      <c r="HC646" s="104"/>
      <c r="HD646" s="60"/>
      <c r="HE646" s="61"/>
      <c r="HF646" s="104"/>
      <c r="HG646" s="60"/>
      <c r="HH646" s="61"/>
      <c r="HI646" s="104"/>
      <c r="HJ646" s="60"/>
      <c r="HK646" s="61"/>
      <c r="HL646" s="104"/>
      <c r="HM646" s="60"/>
      <c r="HN646" s="61"/>
      <c r="HO646" s="104"/>
      <c r="HP646" s="60"/>
      <c r="HQ646" s="61"/>
      <c r="HR646" s="104"/>
      <c r="HS646" s="60"/>
      <c r="HT646" s="61"/>
      <c r="HU646" s="104"/>
      <c r="HV646" s="60"/>
      <c r="HW646" s="61"/>
      <c r="HX646" s="104"/>
      <c r="HY646" s="60"/>
      <c r="HZ646" s="61"/>
      <c r="IA646" s="104"/>
      <c r="IB646" s="60"/>
      <c r="IC646" s="61"/>
      <c r="ID646" s="104"/>
      <c r="IE646" s="60"/>
      <c r="IF646" s="61"/>
      <c r="IG646" s="104"/>
      <c r="IH646" s="60"/>
      <c r="II646" s="61"/>
      <c r="IJ646" s="104"/>
      <c r="IK646" s="60"/>
      <c r="IL646" s="61"/>
      <c r="IM646" s="104"/>
      <c r="IN646" s="60"/>
      <c r="IO646" s="61"/>
      <c r="IP646" s="104"/>
      <c r="IQ646" s="60"/>
      <c r="IR646" s="61"/>
      <c r="IS646" s="104"/>
      <c r="IT646" s="60"/>
      <c r="IU646" s="61"/>
      <c r="IV646" s="104"/>
      <c r="IW646" s="60"/>
      <c r="IX646" s="61"/>
      <c r="IY646" s="104"/>
      <c r="IZ646" s="60"/>
      <c r="JA646" s="61"/>
      <c r="JB646" s="104"/>
      <c r="JC646" s="60"/>
      <c r="JD646" s="61"/>
      <c r="JE646" s="104"/>
      <c r="JF646" s="60"/>
      <c r="JG646" s="61"/>
      <c r="JH646" s="104"/>
      <c r="JI646" s="60"/>
      <c r="JJ646" s="61"/>
      <c r="JK646" s="104"/>
      <c r="JL646" s="60"/>
      <c r="JM646" s="61"/>
      <c r="JN646" s="104"/>
      <c r="JO646" s="60"/>
      <c r="JP646" s="61"/>
      <c r="JQ646" s="104"/>
      <c r="JR646" s="60"/>
      <c r="JS646" s="61"/>
      <c r="JT646" s="104"/>
      <c r="JU646" s="60"/>
      <c r="JV646" s="61"/>
      <c r="JW646" s="104"/>
      <c r="JX646" s="60"/>
      <c r="JY646" s="61"/>
      <c r="JZ646" s="104"/>
      <c r="KA646" s="60"/>
      <c r="KB646" s="61"/>
      <c r="KC646" s="104"/>
      <c r="KD646" s="60"/>
      <c r="KE646" s="61"/>
      <c r="KF646" s="104"/>
      <c r="KG646" s="60"/>
      <c r="KH646" s="61"/>
      <c r="KI646" s="104"/>
      <c r="KJ646" s="60"/>
      <c r="KK646" s="61"/>
      <c r="KL646" s="104"/>
      <c r="KM646" s="60"/>
      <c r="KN646" s="61"/>
      <c r="KO646" s="104"/>
      <c r="KP646" s="60"/>
      <c r="KQ646" s="61"/>
      <c r="KR646" s="104"/>
      <c r="KS646" s="60"/>
      <c r="KT646" s="61"/>
      <c r="KU646" s="104"/>
      <c r="KV646" s="60"/>
      <c r="KW646" s="61"/>
      <c r="KX646" s="104"/>
      <c r="KY646" s="60"/>
      <c r="KZ646" s="61"/>
      <c r="LA646" s="104"/>
      <c r="LB646" s="60"/>
      <c r="LC646" s="61"/>
      <c r="LD646" s="104"/>
      <c r="LE646" s="60"/>
      <c r="LF646" s="61"/>
      <c r="LG646" s="104"/>
      <c r="LH646" s="60"/>
      <c r="LI646" s="61"/>
      <c r="LJ646" s="104"/>
      <c r="LK646" s="60"/>
      <c r="LL646" s="61"/>
      <c r="LM646" s="104"/>
      <c r="LN646" s="60"/>
      <c r="LO646" s="61"/>
      <c r="LP646" s="104"/>
      <c r="LQ646" s="60"/>
      <c r="LR646" s="61"/>
      <c r="LS646" s="104"/>
      <c r="LT646" s="60"/>
      <c r="LU646" s="61"/>
      <c r="LV646" s="104"/>
      <c r="LW646" s="60"/>
      <c r="LX646" s="61"/>
      <c r="LY646" s="104"/>
      <c r="LZ646" s="60"/>
      <c r="MA646" s="61"/>
      <c r="MB646" s="104"/>
      <c r="MC646" s="60"/>
      <c r="MD646" s="61"/>
      <c r="ME646" s="104"/>
      <c r="MF646" s="60"/>
      <c r="MG646" s="61"/>
      <c r="MH646" s="104"/>
      <c r="MI646" s="60"/>
      <c r="MJ646" s="61"/>
      <c r="MK646" s="104"/>
      <c r="ML646" s="60"/>
      <c r="MM646" s="61"/>
      <c r="MN646" s="104"/>
      <c r="MO646" s="60"/>
      <c r="MP646" s="61"/>
      <c r="MQ646" s="104"/>
      <c r="MR646" s="60"/>
      <c r="MS646" s="61"/>
      <c r="MT646" s="104"/>
      <c r="MU646" s="60"/>
      <c r="MV646" s="61"/>
      <c r="MW646" s="104"/>
      <c r="MX646" s="60"/>
      <c r="MY646" s="61"/>
      <c r="MZ646" s="104"/>
      <c r="NA646" s="60"/>
      <c r="NB646" s="61"/>
      <c r="NC646" s="104"/>
      <c r="ND646" s="60"/>
      <c r="NE646" s="61"/>
      <c r="NF646" s="104"/>
      <c r="NG646" s="60"/>
      <c r="NH646" s="61"/>
      <c r="NI646" s="104"/>
      <c r="NJ646" s="60"/>
      <c r="NK646" s="61"/>
      <c r="NL646" s="104"/>
      <c r="NM646" s="60"/>
      <c r="NN646" s="61"/>
      <c r="NO646" s="104"/>
      <c r="NP646" s="60"/>
      <c r="NQ646" s="61"/>
      <c r="NR646" s="104"/>
      <c r="NS646" s="60"/>
      <c r="NT646" s="61"/>
      <c r="NU646" s="104"/>
      <c r="NV646" s="60"/>
      <c r="NW646" s="61"/>
      <c r="NX646" s="104"/>
      <c r="NY646" s="60"/>
      <c r="NZ646" s="61"/>
      <c r="OA646" s="104"/>
      <c r="OB646" s="60"/>
      <c r="OC646" s="61"/>
      <c r="OD646" s="104"/>
      <c r="OE646" s="60"/>
      <c r="OF646" s="61"/>
      <c r="OG646" s="104"/>
      <c r="OH646" s="60"/>
      <c r="OI646" s="61"/>
      <c r="OJ646" s="104"/>
      <c r="OK646" s="60"/>
      <c r="OL646" s="61"/>
      <c r="OM646" s="104"/>
      <c r="ON646" s="60"/>
      <c r="OO646" s="61"/>
      <c r="OP646" s="104"/>
      <c r="OQ646" s="60"/>
      <c r="OR646" s="61"/>
      <c r="OS646" s="104"/>
      <c r="OT646" s="60"/>
      <c r="OU646" s="61"/>
      <c r="OV646" s="104"/>
      <c r="OW646" s="60"/>
      <c r="OX646" s="61"/>
      <c r="OY646" s="104"/>
      <c r="OZ646" s="60"/>
      <c r="PA646" s="61"/>
      <c r="PB646" s="104"/>
      <c r="PC646" s="60"/>
      <c r="PD646" s="61"/>
      <c r="PE646" s="104"/>
      <c r="PF646" s="60"/>
      <c r="PG646" s="61"/>
      <c r="PH646" s="104"/>
      <c r="PI646" s="60"/>
      <c r="PJ646" s="61"/>
      <c r="PK646" s="104"/>
      <c r="PL646" s="60"/>
      <c r="PM646" s="61"/>
      <c r="PN646" s="104"/>
      <c r="PO646" s="60"/>
      <c r="PP646" s="61"/>
      <c r="PQ646" s="104"/>
      <c r="PR646" s="60"/>
      <c r="PS646" s="61"/>
      <c r="PT646" s="104"/>
      <c r="PU646" s="60"/>
      <c r="PV646" s="61"/>
      <c r="PW646" s="104"/>
      <c r="PX646" s="60"/>
      <c r="PY646" s="61"/>
      <c r="PZ646" s="104"/>
      <c r="QA646" s="60"/>
      <c r="QB646" s="61"/>
      <c r="QC646" s="104"/>
      <c r="QD646" s="60"/>
      <c r="QE646" s="61"/>
      <c r="QF646" s="104"/>
      <c r="QG646" s="60"/>
      <c r="QH646" s="61"/>
      <c r="QI646" s="104"/>
      <c r="QJ646" s="60"/>
      <c r="QK646" s="61"/>
      <c r="QL646" s="104"/>
      <c r="QM646" s="60"/>
      <c r="QN646" s="61"/>
      <c r="QO646" s="104"/>
      <c r="QP646" s="60"/>
      <c r="QQ646" s="61"/>
      <c r="QR646" s="104"/>
      <c r="QS646" s="60"/>
      <c r="QT646" s="61"/>
      <c r="QU646" s="104"/>
      <c r="QV646" s="60"/>
      <c r="QW646" s="61"/>
      <c r="QX646" s="104"/>
      <c r="QY646" s="60"/>
      <c r="QZ646" s="61"/>
      <c r="RA646" s="104"/>
      <c r="RB646" s="60"/>
      <c r="RC646" s="61"/>
      <c r="RD646" s="104"/>
      <c r="RE646" s="60"/>
      <c r="RF646" s="61"/>
      <c r="RG646" s="104"/>
      <c r="RH646" s="60"/>
      <c r="RI646" s="61"/>
      <c r="RJ646" s="104"/>
      <c r="RK646" s="60"/>
      <c r="RL646" s="61"/>
      <c r="RM646" s="104"/>
      <c r="RN646" s="60"/>
      <c r="RO646" s="61"/>
      <c r="RP646" s="104"/>
      <c r="RQ646" s="60"/>
      <c r="RR646" s="61"/>
      <c r="RS646" s="104"/>
      <c r="RT646" s="60"/>
      <c r="RU646" s="61"/>
      <c r="RV646" s="104"/>
      <c r="RW646" s="60"/>
      <c r="RX646" s="61"/>
      <c r="RY646" s="104"/>
      <c r="RZ646" s="60"/>
      <c r="SA646" s="61"/>
      <c r="SB646" s="104"/>
      <c r="SC646" s="60"/>
      <c r="SD646" s="61"/>
      <c r="SE646" s="104"/>
      <c r="SF646" s="60"/>
      <c r="SG646" s="61"/>
      <c r="SH646" s="104"/>
      <c r="SI646" s="60"/>
      <c r="SJ646" s="61"/>
      <c r="SK646" s="104"/>
      <c r="SL646" s="60"/>
      <c r="SM646" s="61"/>
      <c r="SN646" s="104"/>
      <c r="SO646" s="60"/>
      <c r="SP646" s="61"/>
      <c r="SQ646" s="104"/>
      <c r="SR646" s="60"/>
      <c r="SS646" s="61"/>
      <c r="ST646" s="104"/>
      <c r="SU646" s="60"/>
      <c r="SV646" s="61"/>
      <c r="SW646" s="104"/>
      <c r="SX646" s="60"/>
      <c r="SY646" s="61"/>
      <c r="SZ646" s="104"/>
      <c r="TA646" s="60"/>
      <c r="TB646" s="61"/>
      <c r="TC646" s="104"/>
      <c r="TD646" s="60"/>
      <c r="TE646" s="61"/>
      <c r="TF646" s="104"/>
      <c r="TG646" s="60"/>
      <c r="TH646" s="61"/>
      <c r="TI646" s="104"/>
      <c r="TJ646" s="60"/>
      <c r="TK646" s="61"/>
      <c r="TL646" s="104"/>
      <c r="TM646" s="60"/>
      <c r="TN646" s="61"/>
      <c r="TO646" s="104"/>
      <c r="TP646" s="60"/>
      <c r="TQ646" s="61"/>
      <c r="TR646" s="104"/>
      <c r="TS646" s="60"/>
      <c r="TT646" s="61"/>
      <c r="TU646" s="104"/>
      <c r="TV646" s="60"/>
      <c r="TW646" s="61"/>
      <c r="TX646" s="104"/>
      <c r="TY646" s="60"/>
      <c r="TZ646" s="61"/>
      <c r="UA646" s="104"/>
      <c r="UB646" s="60"/>
      <c r="UC646" s="61"/>
      <c r="UD646" s="104"/>
      <c r="UE646" s="60"/>
      <c r="UF646" s="61"/>
      <c r="UG646" s="104"/>
      <c r="UH646" s="60"/>
      <c r="UI646" s="61"/>
      <c r="UJ646" s="104"/>
      <c r="UK646" s="60"/>
      <c r="UL646" s="61"/>
      <c r="UM646" s="104"/>
      <c r="UN646" s="60"/>
      <c r="UO646" s="61"/>
      <c r="UP646" s="104"/>
      <c r="UQ646" s="60"/>
      <c r="UR646" s="61"/>
      <c r="US646" s="104"/>
      <c r="UT646" s="60"/>
      <c r="UU646" s="61"/>
      <c r="UV646" s="104"/>
      <c r="UW646" s="60"/>
      <c r="UX646" s="61"/>
      <c r="UY646" s="104"/>
      <c r="UZ646" s="60"/>
      <c r="VA646" s="61"/>
      <c r="VB646" s="104"/>
      <c r="VC646" s="60"/>
      <c r="VD646" s="61"/>
      <c r="VE646" s="104"/>
      <c r="VF646" s="60"/>
      <c r="VG646" s="61"/>
      <c r="VH646" s="104"/>
      <c r="VI646" s="60"/>
      <c r="VJ646" s="61"/>
      <c r="VK646" s="104"/>
      <c r="VL646" s="60"/>
      <c r="VM646" s="61"/>
      <c r="VN646" s="104"/>
      <c r="VO646" s="60"/>
      <c r="VP646" s="61"/>
      <c r="VQ646" s="104"/>
      <c r="VR646" s="60"/>
      <c r="VS646" s="61"/>
      <c r="VT646" s="104"/>
      <c r="VU646" s="60"/>
      <c r="VV646" s="61"/>
      <c r="VW646" s="104"/>
      <c r="VX646" s="60"/>
      <c r="VY646" s="61"/>
      <c r="VZ646" s="104"/>
      <c r="WA646" s="60"/>
      <c r="WB646" s="61"/>
      <c r="WC646" s="104"/>
      <c r="WD646" s="60"/>
      <c r="WE646" s="61"/>
      <c r="WF646" s="104"/>
      <c r="WG646" s="60"/>
      <c r="WH646" s="61"/>
      <c r="WI646" s="104"/>
      <c r="WJ646" s="60"/>
      <c r="WK646" s="61"/>
      <c r="WL646" s="104"/>
      <c r="WM646" s="60"/>
      <c r="WN646" s="61"/>
      <c r="WO646" s="104"/>
      <c r="WP646" s="60"/>
      <c r="WQ646" s="61"/>
      <c r="WR646" s="104"/>
      <c r="WS646" s="60"/>
      <c r="WT646" s="61"/>
      <c r="WU646" s="104"/>
      <c r="WV646" s="60"/>
      <c r="WW646" s="61"/>
      <c r="WX646" s="104"/>
      <c r="WY646" s="60"/>
      <c r="WZ646" s="61"/>
      <c r="XA646" s="104"/>
      <c r="XB646" s="60"/>
      <c r="XC646" s="61"/>
      <c r="XD646" s="104"/>
      <c r="XE646" s="60"/>
      <c r="XF646" s="61"/>
      <c r="XG646" s="104"/>
      <c r="XH646" s="60"/>
      <c r="XI646" s="61"/>
      <c r="XJ646" s="104"/>
      <c r="XK646" s="60"/>
      <c r="XL646" s="61"/>
      <c r="XM646" s="104"/>
      <c r="XN646" s="60"/>
      <c r="XO646" s="61"/>
      <c r="XP646" s="104"/>
      <c r="XQ646" s="60"/>
      <c r="XR646" s="61"/>
      <c r="XS646" s="104"/>
      <c r="XT646" s="60"/>
      <c r="XU646" s="61"/>
      <c r="XV646" s="104"/>
      <c r="XW646" s="60"/>
      <c r="XX646" s="61"/>
      <c r="XY646" s="104"/>
      <c r="XZ646" s="60"/>
      <c r="YA646" s="61"/>
      <c r="YB646" s="104"/>
      <c r="YC646" s="60"/>
      <c r="YD646" s="61"/>
      <c r="YE646" s="104"/>
      <c r="YF646" s="60"/>
      <c r="YG646" s="61"/>
      <c r="YH646" s="104"/>
      <c r="YI646" s="60"/>
      <c r="YJ646" s="61"/>
      <c r="YK646" s="104"/>
      <c r="YL646" s="60"/>
      <c r="YM646" s="61"/>
      <c r="YN646" s="104"/>
      <c r="YO646" s="60"/>
      <c r="YP646" s="61"/>
      <c r="YQ646" s="104"/>
      <c r="YR646" s="60"/>
      <c r="YS646" s="61"/>
      <c r="YT646" s="104"/>
      <c r="YU646" s="60"/>
      <c r="YV646" s="61"/>
      <c r="YW646" s="104"/>
      <c r="YX646" s="60"/>
      <c r="YY646" s="61"/>
      <c r="YZ646" s="104"/>
      <c r="ZA646" s="60"/>
      <c r="ZB646" s="61"/>
      <c r="ZC646" s="104"/>
      <c r="ZD646" s="60"/>
      <c r="ZE646" s="61"/>
      <c r="ZF646" s="104"/>
      <c r="ZG646" s="60"/>
      <c r="ZH646" s="61"/>
      <c r="ZI646" s="104"/>
      <c r="ZJ646" s="60"/>
      <c r="ZK646" s="61"/>
      <c r="ZL646" s="104"/>
      <c r="ZM646" s="60"/>
      <c r="ZN646" s="61"/>
      <c r="ZO646" s="104"/>
      <c r="ZP646" s="60"/>
      <c r="ZQ646" s="61"/>
      <c r="ZR646" s="104"/>
      <c r="ZS646" s="60"/>
      <c r="ZT646" s="61"/>
      <c r="ZU646" s="104"/>
      <c r="ZV646" s="60"/>
      <c r="ZW646" s="61"/>
      <c r="ZX646" s="104"/>
      <c r="ZY646" s="60"/>
      <c r="ZZ646" s="61"/>
      <c r="AAA646" s="104"/>
      <c r="AAB646" s="60"/>
      <c r="AAC646" s="61"/>
      <c r="AAD646" s="104"/>
      <c r="AAE646" s="60"/>
      <c r="AAF646" s="61"/>
      <c r="AAG646" s="104"/>
      <c r="AAH646" s="60"/>
      <c r="AAI646" s="61"/>
      <c r="AAJ646" s="104"/>
      <c r="AAK646" s="60"/>
      <c r="AAL646" s="61"/>
      <c r="AAM646" s="104"/>
      <c r="AAN646" s="60"/>
      <c r="AAO646" s="61"/>
      <c r="AAP646" s="104"/>
      <c r="AAQ646" s="60"/>
      <c r="AAR646" s="61"/>
      <c r="AAS646" s="104"/>
      <c r="AAT646" s="60"/>
      <c r="AAU646" s="61"/>
      <c r="AAV646" s="104"/>
      <c r="AAW646" s="60"/>
      <c r="AAX646" s="61"/>
      <c r="AAY646" s="104"/>
      <c r="AAZ646" s="60"/>
      <c r="ABA646" s="61"/>
      <c r="ABB646" s="104"/>
      <c r="ABC646" s="60"/>
      <c r="ABD646" s="61"/>
      <c r="ABE646" s="104"/>
      <c r="ABF646" s="60"/>
      <c r="ABG646" s="61"/>
      <c r="ABH646" s="104"/>
      <c r="ABI646" s="60"/>
      <c r="ABJ646" s="61"/>
      <c r="ABK646" s="104"/>
      <c r="ABL646" s="60"/>
      <c r="ABM646" s="61"/>
      <c r="ABN646" s="104"/>
      <c r="ABO646" s="60"/>
      <c r="ABP646" s="61"/>
      <c r="ABQ646" s="104"/>
      <c r="ABR646" s="60"/>
      <c r="ABS646" s="61"/>
      <c r="ABT646" s="104"/>
      <c r="ABU646" s="60"/>
      <c r="ABV646" s="61"/>
      <c r="ABW646" s="104"/>
      <c r="ABX646" s="60"/>
      <c r="ABY646" s="61"/>
      <c r="ABZ646" s="104"/>
      <c r="ACA646" s="60"/>
      <c r="ACB646" s="61"/>
      <c r="ACC646" s="104"/>
      <c r="ACD646" s="60"/>
      <c r="ACE646" s="61"/>
      <c r="ACF646" s="104"/>
      <c r="ACG646" s="60"/>
      <c r="ACH646" s="61"/>
      <c r="ACI646" s="104"/>
      <c r="ACJ646" s="60"/>
      <c r="ACK646" s="61"/>
      <c r="ACL646" s="104"/>
      <c r="ACM646" s="60"/>
      <c r="ACN646" s="61"/>
      <c r="ACO646" s="104"/>
      <c r="ACP646" s="60"/>
      <c r="ACQ646" s="61"/>
      <c r="ACR646" s="104"/>
      <c r="ACS646" s="60"/>
      <c r="ACT646" s="61"/>
      <c r="ACU646" s="104"/>
      <c r="ACV646" s="60"/>
      <c r="ACW646" s="61"/>
      <c r="ACX646" s="104"/>
      <c r="ACY646" s="60"/>
      <c r="ACZ646" s="61"/>
      <c r="ADA646" s="104"/>
      <c r="ADB646" s="60"/>
      <c r="ADC646" s="61"/>
      <c r="ADD646" s="104"/>
      <c r="ADE646" s="60"/>
      <c r="ADF646" s="61"/>
      <c r="ADG646" s="104"/>
      <c r="ADH646" s="60"/>
      <c r="ADI646" s="61"/>
      <c r="ADJ646" s="104"/>
      <c r="ADK646" s="60"/>
      <c r="ADL646" s="61"/>
      <c r="ADM646" s="104"/>
      <c r="ADN646" s="60"/>
      <c r="ADO646" s="61"/>
      <c r="ADP646" s="104"/>
      <c r="ADQ646" s="60"/>
      <c r="ADR646" s="61"/>
      <c r="ADS646" s="104"/>
      <c r="ADT646" s="60"/>
      <c r="ADU646" s="61"/>
      <c r="ADV646" s="104"/>
      <c r="ADW646" s="60"/>
      <c r="ADX646" s="61"/>
      <c r="ADY646" s="104"/>
      <c r="ADZ646" s="60"/>
      <c r="AEA646" s="61"/>
      <c r="AEB646" s="104"/>
      <c r="AEC646" s="60"/>
      <c r="AED646" s="61"/>
      <c r="AEE646" s="104"/>
      <c r="AEF646" s="60"/>
      <c r="AEG646" s="61"/>
      <c r="AEH646" s="104"/>
      <c r="AEI646" s="60"/>
      <c r="AEJ646" s="61"/>
      <c r="AEK646" s="104"/>
      <c r="AEL646" s="60"/>
      <c r="AEM646" s="61"/>
      <c r="AEN646" s="104"/>
      <c r="AEO646" s="60"/>
      <c r="AEP646" s="61"/>
      <c r="AEQ646" s="104"/>
      <c r="AER646" s="60"/>
      <c r="AES646" s="61"/>
      <c r="AET646" s="104"/>
      <c r="AEU646" s="60"/>
      <c r="AEV646" s="61"/>
      <c r="AEW646" s="104"/>
      <c r="AEX646" s="60"/>
      <c r="AEY646" s="61"/>
      <c r="AEZ646" s="104"/>
      <c r="AFA646" s="60"/>
      <c r="AFB646" s="61"/>
      <c r="AFC646" s="104"/>
      <c r="AFD646" s="60"/>
      <c r="AFE646" s="61"/>
      <c r="AFF646" s="104"/>
      <c r="AFG646" s="60"/>
      <c r="AFH646" s="61"/>
      <c r="AFI646" s="104"/>
      <c r="AFJ646" s="60"/>
      <c r="AFK646" s="61"/>
      <c r="AFL646" s="104"/>
      <c r="AFM646" s="60"/>
      <c r="AFN646" s="61"/>
      <c r="AFO646" s="104"/>
      <c r="AFP646" s="60"/>
      <c r="AFQ646" s="61"/>
      <c r="AFR646" s="104"/>
      <c r="AFS646" s="60"/>
      <c r="AFT646" s="61"/>
      <c r="AFU646" s="104"/>
      <c r="AFV646" s="60"/>
      <c r="AFW646" s="61"/>
      <c r="AFX646" s="104"/>
      <c r="AFY646" s="60"/>
      <c r="AFZ646" s="61"/>
      <c r="AGA646" s="104"/>
      <c r="AGB646" s="60"/>
      <c r="AGC646" s="61"/>
      <c r="AGD646" s="104"/>
      <c r="AGE646" s="60"/>
      <c r="AGF646" s="61"/>
      <c r="AGG646" s="104"/>
      <c r="AGH646" s="60"/>
      <c r="AGI646" s="61"/>
      <c r="AGJ646" s="104"/>
      <c r="AGK646" s="60"/>
      <c r="AGL646" s="61"/>
      <c r="AGM646" s="104"/>
      <c r="AGN646" s="60"/>
      <c r="AGO646" s="61"/>
      <c r="AGP646" s="104"/>
      <c r="AGQ646" s="60"/>
      <c r="AGR646" s="61"/>
      <c r="AGS646" s="104"/>
      <c r="AGT646" s="60"/>
      <c r="AGU646" s="61"/>
      <c r="AGV646" s="104"/>
      <c r="AGW646" s="60"/>
      <c r="AGX646" s="61"/>
      <c r="AGY646" s="104"/>
      <c r="AGZ646" s="60"/>
      <c r="AHA646" s="61"/>
      <c r="AHB646" s="104"/>
      <c r="AHC646" s="60"/>
      <c r="AHD646" s="61"/>
      <c r="AHE646" s="104"/>
      <c r="AHF646" s="60"/>
      <c r="AHG646" s="61"/>
      <c r="AHH646" s="104"/>
      <c r="AHI646" s="60"/>
      <c r="AHJ646" s="61"/>
      <c r="AHK646" s="104"/>
      <c r="AHL646" s="60"/>
      <c r="AHM646" s="61"/>
      <c r="AHN646" s="104"/>
      <c r="AHO646" s="60"/>
      <c r="AHP646" s="61"/>
      <c r="AHQ646" s="104"/>
      <c r="AHR646" s="60"/>
      <c r="AHS646" s="61"/>
      <c r="AHT646" s="104"/>
      <c r="AHU646" s="60"/>
      <c r="AHV646" s="61"/>
      <c r="AHW646" s="104"/>
      <c r="AHX646" s="60"/>
      <c r="AHY646" s="61"/>
      <c r="AHZ646" s="104"/>
      <c r="AIA646" s="60"/>
      <c r="AIB646" s="61"/>
      <c r="AIC646" s="104"/>
      <c r="AID646" s="60"/>
      <c r="AIE646" s="61"/>
      <c r="AIF646" s="104"/>
      <c r="AIG646" s="60"/>
      <c r="AIH646" s="61"/>
      <c r="AII646" s="104"/>
      <c r="AIJ646" s="60"/>
      <c r="AIK646" s="61"/>
      <c r="AIL646" s="104"/>
      <c r="AIM646" s="60"/>
      <c r="AIN646" s="61"/>
      <c r="AIO646" s="104"/>
      <c r="AIP646" s="60"/>
      <c r="AIQ646" s="61"/>
      <c r="AIR646" s="104"/>
      <c r="AIS646" s="60"/>
      <c r="AIT646" s="61"/>
      <c r="AIU646" s="104"/>
      <c r="AIV646" s="60"/>
      <c r="AIW646" s="61"/>
      <c r="AIX646" s="104"/>
      <c r="AIY646" s="60"/>
      <c r="AIZ646" s="61"/>
      <c r="AJA646" s="104"/>
      <c r="AJB646" s="60"/>
      <c r="AJC646" s="61"/>
      <c r="AJD646" s="104"/>
      <c r="AJE646" s="60"/>
      <c r="AJF646" s="61"/>
      <c r="AJG646" s="104"/>
      <c r="AJH646" s="60"/>
      <c r="AJI646" s="61"/>
      <c r="AJJ646" s="104"/>
      <c r="AJK646" s="60"/>
      <c r="AJL646" s="61"/>
      <c r="AJM646" s="104"/>
      <c r="AJN646" s="60"/>
      <c r="AJO646" s="61"/>
      <c r="AJP646" s="104"/>
      <c r="AJQ646" s="60"/>
      <c r="AJR646" s="61"/>
      <c r="AJS646" s="104"/>
      <c r="AJT646" s="60"/>
      <c r="AJU646" s="61"/>
      <c r="AJV646" s="104"/>
      <c r="AJW646" s="60"/>
      <c r="AJX646" s="61"/>
      <c r="AJY646" s="104"/>
      <c r="AJZ646" s="60"/>
      <c r="AKA646" s="61"/>
      <c r="AKB646" s="104"/>
      <c r="AKC646" s="60"/>
      <c r="AKD646" s="61"/>
      <c r="AKE646" s="104"/>
      <c r="AKF646" s="60"/>
      <c r="AKG646" s="61"/>
      <c r="AKH646" s="104"/>
      <c r="AKI646" s="60"/>
      <c r="AKJ646" s="61"/>
      <c r="AKK646" s="104"/>
      <c r="AKL646" s="60"/>
      <c r="AKM646" s="61"/>
      <c r="AKN646" s="104"/>
      <c r="AKO646" s="60"/>
      <c r="AKP646" s="61"/>
      <c r="AKQ646" s="104"/>
      <c r="AKR646" s="60"/>
      <c r="AKS646" s="61"/>
      <c r="AKT646" s="104"/>
      <c r="AKU646" s="60"/>
      <c r="AKV646" s="61"/>
      <c r="AKW646" s="104"/>
      <c r="AKX646" s="60"/>
      <c r="AKY646" s="61"/>
      <c r="AKZ646" s="104"/>
      <c r="ALA646" s="60"/>
      <c r="ALB646" s="61"/>
      <c r="ALC646" s="104"/>
      <c r="ALD646" s="60"/>
      <c r="ALE646" s="61"/>
      <c r="ALF646" s="104"/>
      <c r="ALG646" s="60"/>
      <c r="ALH646" s="61"/>
      <c r="ALI646" s="104"/>
      <c r="ALJ646" s="60"/>
      <c r="ALK646" s="61"/>
      <c r="ALL646" s="104"/>
      <c r="ALM646" s="60"/>
      <c r="ALN646" s="61"/>
      <c r="ALO646" s="104"/>
      <c r="ALP646" s="60"/>
      <c r="ALQ646" s="61"/>
      <c r="ALR646" s="104"/>
      <c r="ALS646" s="60"/>
      <c r="ALT646" s="61"/>
      <c r="ALU646" s="104"/>
      <c r="ALV646" s="60"/>
      <c r="ALW646" s="61"/>
      <c r="ALX646" s="104"/>
      <c r="ALY646" s="60"/>
      <c r="ALZ646" s="61"/>
      <c r="AMA646" s="104"/>
      <c r="AMB646" s="60"/>
      <c r="AMC646" s="61"/>
      <c r="AMD646" s="104"/>
      <c r="AME646" s="60"/>
      <c r="AMF646" s="61"/>
      <c r="AMG646" s="104"/>
      <c r="AMH646" s="60"/>
      <c r="AMI646" s="61"/>
      <c r="AMJ646" s="104"/>
      <c r="AMK646" s="60"/>
      <c r="AML646" s="61"/>
      <c r="AMM646" s="104"/>
      <c r="AMN646" s="60"/>
      <c r="AMO646" s="61"/>
      <c r="AMP646" s="104"/>
      <c r="AMQ646" s="60"/>
      <c r="AMR646" s="61"/>
      <c r="AMS646" s="104"/>
      <c r="AMT646" s="60"/>
      <c r="AMU646" s="61"/>
      <c r="AMV646" s="104"/>
      <c r="AMW646" s="60"/>
      <c r="AMX646" s="61"/>
      <c r="AMY646" s="104"/>
      <c r="AMZ646" s="60"/>
      <c r="ANA646" s="61"/>
      <c r="ANB646" s="104"/>
      <c r="ANC646" s="60"/>
      <c r="AND646" s="61"/>
      <c r="ANE646" s="104"/>
      <c r="ANF646" s="60"/>
      <c r="ANG646" s="61"/>
      <c r="ANH646" s="104"/>
      <c r="ANI646" s="60"/>
      <c r="ANJ646" s="61"/>
      <c r="ANK646" s="104"/>
      <c r="ANL646" s="60"/>
      <c r="ANM646" s="61"/>
      <c r="ANN646" s="104"/>
      <c r="ANO646" s="60"/>
      <c r="ANP646" s="61"/>
      <c r="ANQ646" s="104"/>
      <c r="ANR646" s="60"/>
      <c r="ANS646" s="61"/>
      <c r="ANT646" s="104"/>
      <c r="ANU646" s="60"/>
      <c r="ANV646" s="61"/>
      <c r="ANW646" s="104"/>
      <c r="ANX646" s="60"/>
      <c r="ANY646" s="61"/>
      <c r="ANZ646" s="104"/>
      <c r="AOA646" s="60"/>
      <c r="AOB646" s="61"/>
      <c r="AOC646" s="104"/>
      <c r="AOD646" s="60"/>
      <c r="AOE646" s="61"/>
      <c r="AOF646" s="104"/>
      <c r="AOG646" s="60"/>
      <c r="AOH646" s="61"/>
      <c r="AOI646" s="104"/>
      <c r="AOJ646" s="60"/>
      <c r="AOK646" s="61"/>
      <c r="AOL646" s="104"/>
      <c r="AOM646" s="60"/>
      <c r="AON646" s="61"/>
      <c r="AOO646" s="104"/>
      <c r="AOP646" s="60"/>
      <c r="AOQ646" s="61"/>
      <c r="AOR646" s="104"/>
      <c r="AOS646" s="60"/>
      <c r="AOT646" s="61"/>
      <c r="AOU646" s="104"/>
      <c r="AOV646" s="60"/>
      <c r="AOW646" s="61"/>
      <c r="AOX646" s="104"/>
      <c r="AOY646" s="60"/>
      <c r="AOZ646" s="61"/>
      <c r="APA646" s="104"/>
      <c r="APB646" s="60"/>
      <c r="APC646" s="61"/>
      <c r="APD646" s="104"/>
      <c r="APE646" s="60"/>
      <c r="APF646" s="61"/>
      <c r="APG646" s="104"/>
      <c r="APH646" s="60"/>
      <c r="API646" s="61"/>
      <c r="APJ646" s="104"/>
      <c r="APK646" s="60"/>
      <c r="APL646" s="61"/>
      <c r="APM646" s="104"/>
      <c r="APN646" s="60"/>
      <c r="APO646" s="61"/>
      <c r="APP646" s="104"/>
      <c r="APQ646" s="60"/>
      <c r="APR646" s="61"/>
      <c r="APS646" s="104"/>
      <c r="APT646" s="60"/>
      <c r="APU646" s="61"/>
      <c r="APV646" s="104"/>
      <c r="APW646" s="60"/>
      <c r="APX646" s="61"/>
      <c r="APY646" s="104"/>
      <c r="APZ646" s="60"/>
      <c r="AQA646" s="61"/>
      <c r="AQB646" s="104"/>
      <c r="AQC646" s="60"/>
      <c r="AQD646" s="61"/>
      <c r="AQE646" s="104"/>
      <c r="AQF646" s="60"/>
      <c r="AQG646" s="61"/>
      <c r="AQH646" s="104"/>
      <c r="AQI646" s="60"/>
      <c r="AQJ646" s="61"/>
      <c r="AQK646" s="104"/>
      <c r="AQL646" s="60"/>
      <c r="AQM646" s="61"/>
      <c r="AQN646" s="104"/>
      <c r="AQO646" s="60"/>
      <c r="AQP646" s="61"/>
      <c r="AQQ646" s="104"/>
      <c r="AQR646" s="60"/>
      <c r="AQS646" s="61"/>
      <c r="AQT646" s="104"/>
      <c r="AQU646" s="60"/>
      <c r="AQV646" s="61"/>
      <c r="AQW646" s="104"/>
      <c r="AQX646" s="60"/>
      <c r="AQY646" s="61"/>
      <c r="AQZ646" s="104"/>
      <c r="ARA646" s="60"/>
      <c r="ARB646" s="61"/>
      <c r="ARC646" s="104"/>
      <c r="ARD646" s="60"/>
      <c r="ARE646" s="61"/>
      <c r="ARF646" s="104"/>
      <c r="ARG646" s="60"/>
      <c r="ARH646" s="61"/>
      <c r="ARI646" s="104"/>
      <c r="ARJ646" s="60"/>
      <c r="ARK646" s="61"/>
      <c r="ARL646" s="104"/>
      <c r="ARM646" s="60"/>
      <c r="ARN646" s="61"/>
      <c r="ARO646" s="104"/>
      <c r="ARP646" s="60"/>
      <c r="ARQ646" s="61"/>
      <c r="ARR646" s="104"/>
      <c r="ARS646" s="60"/>
      <c r="ART646" s="61"/>
      <c r="ARU646" s="104"/>
      <c r="ARV646" s="60"/>
      <c r="ARW646" s="61"/>
      <c r="ARX646" s="104"/>
      <c r="ARY646" s="60"/>
      <c r="ARZ646" s="61"/>
      <c r="ASA646" s="104"/>
      <c r="ASB646" s="60"/>
      <c r="ASC646" s="61"/>
      <c r="ASD646" s="104"/>
      <c r="ASE646" s="60"/>
      <c r="ASF646" s="61"/>
      <c r="ASG646" s="104"/>
      <c r="ASH646" s="60"/>
      <c r="ASI646" s="61"/>
      <c r="ASJ646" s="104"/>
      <c r="ASK646" s="60"/>
      <c r="ASL646" s="61"/>
      <c r="ASM646" s="104"/>
      <c r="ASN646" s="60"/>
      <c r="ASO646" s="61"/>
      <c r="ASP646" s="104"/>
      <c r="ASQ646" s="60"/>
      <c r="ASR646" s="61"/>
      <c r="ASS646" s="104"/>
      <c r="AST646" s="60"/>
      <c r="ASU646" s="61"/>
      <c r="ASV646" s="104"/>
      <c r="ASW646" s="60"/>
      <c r="ASX646" s="61"/>
      <c r="ASY646" s="104"/>
      <c r="ASZ646" s="60"/>
      <c r="ATA646" s="61"/>
      <c r="ATB646" s="104"/>
      <c r="ATC646" s="60"/>
      <c r="ATD646" s="61"/>
      <c r="ATE646" s="104"/>
      <c r="ATF646" s="60"/>
      <c r="ATG646" s="61"/>
      <c r="ATH646" s="104"/>
      <c r="ATI646" s="60"/>
      <c r="ATJ646" s="61"/>
      <c r="ATK646" s="104"/>
      <c r="ATL646" s="60"/>
      <c r="ATM646" s="61"/>
      <c r="ATN646" s="104"/>
      <c r="ATO646" s="60"/>
      <c r="ATP646" s="61"/>
      <c r="ATQ646" s="104"/>
      <c r="ATR646" s="60"/>
      <c r="ATS646" s="61"/>
      <c r="ATT646" s="104"/>
      <c r="ATU646" s="60"/>
      <c r="ATV646" s="61"/>
      <c r="ATW646" s="104"/>
      <c r="ATX646" s="60"/>
      <c r="ATY646" s="61"/>
      <c r="ATZ646" s="104"/>
      <c r="AUA646" s="60"/>
      <c r="AUB646" s="61"/>
      <c r="AUC646" s="104"/>
      <c r="AUD646" s="60"/>
      <c r="AUE646" s="61"/>
      <c r="AUF646" s="104"/>
      <c r="AUG646" s="60"/>
      <c r="AUH646" s="61"/>
      <c r="AUI646" s="104"/>
      <c r="AUJ646" s="60"/>
      <c r="AUK646" s="61"/>
      <c r="AUL646" s="104"/>
      <c r="AUM646" s="60"/>
      <c r="AUN646" s="61"/>
      <c r="AUO646" s="104"/>
      <c r="AUP646" s="60"/>
      <c r="AUQ646" s="61"/>
      <c r="AUR646" s="104"/>
      <c r="AUS646" s="60"/>
      <c r="AUT646" s="61"/>
      <c r="AUU646" s="104"/>
      <c r="AUV646" s="60"/>
      <c r="AUW646" s="61"/>
      <c r="AUX646" s="104"/>
      <c r="AUY646" s="60"/>
      <c r="AUZ646" s="61"/>
      <c r="AVA646" s="104"/>
      <c r="AVB646" s="60"/>
      <c r="AVC646" s="61"/>
      <c r="AVD646" s="104"/>
      <c r="AVE646" s="60"/>
      <c r="AVF646" s="61"/>
      <c r="AVG646" s="104"/>
      <c r="AVH646" s="60"/>
      <c r="AVI646" s="61"/>
      <c r="AVJ646" s="104"/>
      <c r="AVK646" s="60"/>
      <c r="AVL646" s="61"/>
      <c r="AVM646" s="104"/>
      <c r="AVN646" s="60"/>
      <c r="AVO646" s="61"/>
      <c r="AVP646" s="104"/>
      <c r="AVQ646" s="60"/>
      <c r="AVR646" s="61"/>
      <c r="AVS646" s="104"/>
      <c r="AVT646" s="60"/>
      <c r="AVU646" s="61"/>
      <c r="AVV646" s="104"/>
      <c r="AVW646" s="60"/>
      <c r="AVX646" s="61"/>
      <c r="AVY646" s="104"/>
      <c r="AVZ646" s="60"/>
      <c r="AWA646" s="61"/>
      <c r="AWB646" s="104"/>
      <c r="AWC646" s="60"/>
      <c r="AWD646" s="61"/>
      <c r="AWE646" s="104"/>
      <c r="AWF646" s="60"/>
      <c r="AWG646" s="61"/>
      <c r="AWH646" s="104"/>
      <c r="AWI646" s="60"/>
      <c r="AWJ646" s="61"/>
      <c r="AWK646" s="104"/>
      <c r="AWL646" s="60"/>
      <c r="AWM646" s="61"/>
      <c r="AWN646" s="104"/>
      <c r="AWO646" s="60"/>
      <c r="AWP646" s="61"/>
      <c r="AWQ646" s="104"/>
      <c r="AWR646" s="60"/>
      <c r="AWS646" s="61"/>
      <c r="AWT646" s="104"/>
      <c r="AWU646" s="60"/>
      <c r="AWV646" s="61"/>
      <c r="AWW646" s="104"/>
      <c r="AWX646" s="60"/>
      <c r="AWY646" s="61"/>
      <c r="AWZ646" s="104"/>
      <c r="AXA646" s="60"/>
      <c r="AXB646" s="61"/>
      <c r="AXC646" s="104"/>
      <c r="AXD646" s="60"/>
      <c r="AXE646" s="61"/>
      <c r="AXF646" s="104"/>
      <c r="AXG646" s="60"/>
      <c r="AXH646" s="61"/>
      <c r="AXI646" s="104"/>
      <c r="AXJ646" s="60"/>
      <c r="AXK646" s="61"/>
      <c r="AXL646" s="104"/>
      <c r="AXM646" s="60"/>
      <c r="AXN646" s="61"/>
      <c r="AXO646" s="104"/>
      <c r="AXP646" s="60"/>
      <c r="AXQ646" s="61"/>
      <c r="AXR646" s="104"/>
      <c r="AXS646" s="60"/>
      <c r="AXT646" s="61"/>
      <c r="AXU646" s="104"/>
      <c r="AXV646" s="60"/>
      <c r="AXW646" s="61"/>
      <c r="AXX646" s="104"/>
      <c r="AXY646" s="60"/>
      <c r="AXZ646" s="61"/>
      <c r="AYA646" s="104"/>
      <c r="AYB646" s="60"/>
      <c r="AYC646" s="61"/>
      <c r="AYD646" s="104"/>
      <c r="AYE646" s="60"/>
      <c r="AYF646" s="61"/>
      <c r="AYG646" s="104"/>
      <c r="AYH646" s="60"/>
      <c r="AYI646" s="61"/>
      <c r="AYJ646" s="104"/>
      <c r="AYK646" s="60"/>
      <c r="AYL646" s="61"/>
      <c r="AYM646" s="104"/>
      <c r="AYN646" s="60"/>
      <c r="AYO646" s="61"/>
      <c r="AYP646" s="104"/>
      <c r="AYQ646" s="60"/>
      <c r="AYR646" s="61"/>
      <c r="AYS646" s="104"/>
      <c r="AYT646" s="60"/>
      <c r="AYU646" s="61"/>
      <c r="AYV646" s="104"/>
      <c r="AYW646" s="60"/>
      <c r="AYX646" s="61"/>
      <c r="AYY646" s="104"/>
      <c r="AYZ646" s="60"/>
      <c r="AZA646" s="61"/>
      <c r="AZB646" s="104"/>
      <c r="AZC646" s="60"/>
      <c r="AZD646" s="61"/>
      <c r="AZE646" s="104"/>
      <c r="AZF646" s="60"/>
      <c r="AZG646" s="61"/>
      <c r="AZH646" s="104"/>
      <c r="AZI646" s="60"/>
      <c r="AZJ646" s="61"/>
      <c r="AZK646" s="104"/>
      <c r="AZL646" s="60"/>
      <c r="AZM646" s="61"/>
      <c r="AZN646" s="104"/>
      <c r="AZO646" s="60"/>
      <c r="AZP646" s="61"/>
      <c r="AZQ646" s="104"/>
      <c r="AZR646" s="60"/>
      <c r="AZS646" s="61"/>
      <c r="AZT646" s="104"/>
      <c r="AZU646" s="60"/>
      <c r="AZV646" s="61"/>
      <c r="AZW646" s="104"/>
      <c r="AZX646" s="60"/>
      <c r="AZY646" s="61"/>
      <c r="AZZ646" s="104"/>
      <c r="BAA646" s="60"/>
      <c r="BAB646" s="61"/>
      <c r="BAC646" s="104"/>
      <c r="BAD646" s="60"/>
      <c r="BAE646" s="61"/>
      <c r="BAF646" s="104"/>
      <c r="BAG646" s="60"/>
      <c r="BAH646" s="61"/>
      <c r="BAI646" s="104"/>
      <c r="BAJ646" s="60"/>
      <c r="BAK646" s="61"/>
      <c r="BAL646" s="104"/>
      <c r="BAM646" s="60"/>
      <c r="BAN646" s="61"/>
      <c r="BAO646" s="104"/>
      <c r="BAP646" s="60"/>
      <c r="BAQ646" s="61"/>
      <c r="BAR646" s="104"/>
      <c r="BAS646" s="60"/>
      <c r="BAT646" s="61"/>
      <c r="BAU646" s="104"/>
      <c r="BAV646" s="60"/>
      <c r="BAW646" s="61"/>
      <c r="BAX646" s="104"/>
      <c r="BAY646" s="60"/>
      <c r="BAZ646" s="61"/>
      <c r="BBA646" s="104"/>
      <c r="BBB646" s="60"/>
      <c r="BBC646" s="61"/>
      <c r="BBD646" s="104"/>
      <c r="BBE646" s="60"/>
      <c r="BBF646" s="61"/>
      <c r="BBG646" s="104"/>
      <c r="BBH646" s="60"/>
      <c r="BBI646" s="61"/>
      <c r="BBJ646" s="104"/>
      <c r="BBK646" s="60"/>
      <c r="BBL646" s="61"/>
      <c r="BBM646" s="104"/>
      <c r="BBN646" s="60"/>
      <c r="BBO646" s="61"/>
      <c r="BBP646" s="104"/>
      <c r="BBQ646" s="60"/>
      <c r="BBR646" s="61"/>
      <c r="BBS646" s="104"/>
      <c r="BBT646" s="60"/>
      <c r="BBU646" s="61"/>
      <c r="BBV646" s="104"/>
      <c r="BBW646" s="60"/>
      <c r="BBX646" s="61"/>
      <c r="BBY646" s="104"/>
      <c r="BBZ646" s="60"/>
      <c r="BCA646" s="61"/>
      <c r="BCB646" s="104"/>
      <c r="BCC646" s="60"/>
      <c r="BCD646" s="61"/>
      <c r="BCE646" s="104"/>
      <c r="BCF646" s="60"/>
      <c r="BCG646" s="61"/>
      <c r="BCH646" s="104"/>
      <c r="BCI646" s="60"/>
      <c r="BCJ646" s="61"/>
      <c r="BCK646" s="104"/>
      <c r="BCL646" s="60"/>
      <c r="BCM646" s="61"/>
      <c r="BCN646" s="104"/>
      <c r="BCO646" s="60"/>
      <c r="BCP646" s="61"/>
      <c r="BCQ646" s="104"/>
      <c r="BCR646" s="60"/>
      <c r="BCS646" s="61"/>
      <c r="BCT646" s="104"/>
      <c r="BCU646" s="60"/>
      <c r="BCV646" s="61"/>
      <c r="BCW646" s="104"/>
      <c r="BCX646" s="60"/>
      <c r="BCY646" s="61"/>
      <c r="BCZ646" s="104"/>
      <c r="BDA646" s="60"/>
      <c r="BDB646" s="61"/>
      <c r="BDC646" s="104"/>
      <c r="BDD646" s="60"/>
      <c r="BDE646" s="61"/>
      <c r="BDF646" s="104"/>
      <c r="BDG646" s="60"/>
      <c r="BDH646" s="61"/>
      <c r="BDI646" s="104"/>
      <c r="BDJ646" s="60"/>
      <c r="BDK646" s="61"/>
      <c r="BDL646" s="104"/>
      <c r="BDM646" s="60"/>
      <c r="BDN646" s="61"/>
      <c r="BDO646" s="104"/>
      <c r="BDP646" s="60"/>
      <c r="BDQ646" s="61"/>
      <c r="BDR646" s="104"/>
      <c r="BDS646" s="60"/>
      <c r="BDT646" s="61"/>
      <c r="BDU646" s="104"/>
      <c r="BDV646" s="60"/>
      <c r="BDW646" s="61"/>
      <c r="BDX646" s="104"/>
      <c r="BDY646" s="60"/>
      <c r="BDZ646" s="61"/>
      <c r="BEA646" s="104"/>
      <c r="BEB646" s="60"/>
      <c r="BEC646" s="61"/>
      <c r="BED646" s="104"/>
      <c r="BEE646" s="60"/>
      <c r="BEF646" s="61"/>
      <c r="BEG646" s="104"/>
      <c r="BEH646" s="60"/>
      <c r="BEI646" s="61"/>
      <c r="BEJ646" s="104"/>
      <c r="BEK646" s="60"/>
      <c r="BEL646" s="61"/>
      <c r="BEM646" s="104"/>
      <c r="BEN646" s="60"/>
      <c r="BEO646" s="61"/>
      <c r="BEP646" s="104"/>
      <c r="BEQ646" s="60"/>
      <c r="BER646" s="61"/>
      <c r="BES646" s="104"/>
      <c r="BET646" s="60"/>
      <c r="BEU646" s="61"/>
      <c r="BEV646" s="104"/>
      <c r="BEW646" s="60"/>
      <c r="BEX646" s="61"/>
      <c r="BEY646" s="104"/>
      <c r="BEZ646" s="60"/>
      <c r="BFA646" s="61"/>
      <c r="BFB646" s="104"/>
      <c r="BFC646" s="60"/>
      <c r="BFD646" s="61"/>
      <c r="BFE646" s="104"/>
      <c r="BFF646" s="60"/>
      <c r="BFG646" s="61"/>
      <c r="BFH646" s="104"/>
      <c r="BFI646" s="60"/>
      <c r="BFJ646" s="61"/>
      <c r="BFK646" s="104"/>
      <c r="BFL646" s="60"/>
      <c r="BFM646" s="61"/>
      <c r="BFN646" s="104"/>
      <c r="BFO646" s="60"/>
      <c r="BFP646" s="61"/>
      <c r="BFQ646" s="104"/>
      <c r="BFR646" s="60"/>
      <c r="BFS646" s="61"/>
      <c r="BFT646" s="104"/>
      <c r="BFU646" s="60"/>
      <c r="BFV646" s="61"/>
      <c r="BFW646" s="104"/>
      <c r="BFX646" s="60"/>
      <c r="BFY646" s="61"/>
      <c r="BFZ646" s="104"/>
      <c r="BGA646" s="60"/>
      <c r="BGB646" s="61"/>
      <c r="BGC646" s="104"/>
      <c r="BGD646" s="60"/>
      <c r="BGE646" s="61"/>
      <c r="BGF646" s="104"/>
      <c r="BGG646" s="60"/>
      <c r="BGH646" s="61"/>
      <c r="BGI646" s="104"/>
      <c r="BGJ646" s="60"/>
      <c r="BGK646" s="61"/>
      <c r="BGL646" s="104"/>
      <c r="BGM646" s="60"/>
      <c r="BGN646" s="61"/>
      <c r="BGO646" s="104"/>
      <c r="BGP646" s="60"/>
      <c r="BGQ646" s="61"/>
      <c r="BGR646" s="104"/>
      <c r="BGS646" s="60"/>
      <c r="BGT646" s="61"/>
      <c r="BGU646" s="104"/>
      <c r="BGV646" s="60"/>
      <c r="BGW646" s="61"/>
      <c r="BGX646" s="104"/>
      <c r="BGY646" s="60"/>
      <c r="BGZ646" s="61"/>
      <c r="BHA646" s="104"/>
      <c r="BHB646" s="60"/>
      <c r="BHC646" s="61"/>
      <c r="BHD646" s="104"/>
      <c r="BHE646" s="60"/>
      <c r="BHF646" s="61"/>
      <c r="BHG646" s="104"/>
      <c r="BHH646" s="60"/>
      <c r="BHI646" s="61"/>
      <c r="BHJ646" s="104"/>
      <c r="BHK646" s="60"/>
      <c r="BHL646" s="61"/>
      <c r="BHM646" s="104"/>
      <c r="BHN646" s="60"/>
      <c r="BHO646" s="61"/>
      <c r="BHP646" s="104"/>
      <c r="BHQ646" s="60"/>
      <c r="BHR646" s="61"/>
      <c r="BHS646" s="104"/>
      <c r="BHT646" s="60"/>
      <c r="BHU646" s="61"/>
      <c r="BHV646" s="104"/>
      <c r="BHW646" s="60"/>
      <c r="BHX646" s="61"/>
      <c r="BHY646" s="104"/>
      <c r="BHZ646" s="60"/>
      <c r="BIA646" s="61"/>
      <c r="BIB646" s="104"/>
      <c r="BIC646" s="60"/>
      <c r="BID646" s="61"/>
      <c r="BIE646" s="104"/>
      <c r="BIF646" s="60"/>
      <c r="BIG646" s="61"/>
      <c r="BIH646" s="104"/>
      <c r="BII646" s="60"/>
      <c r="BIJ646" s="61"/>
      <c r="BIK646" s="104"/>
      <c r="BIL646" s="60"/>
      <c r="BIM646" s="61"/>
      <c r="BIN646" s="104"/>
      <c r="BIO646" s="60"/>
      <c r="BIP646" s="61"/>
      <c r="BIQ646" s="104"/>
      <c r="BIR646" s="60"/>
      <c r="BIS646" s="61"/>
      <c r="BIT646" s="104"/>
      <c r="BIU646" s="60"/>
      <c r="BIV646" s="61"/>
      <c r="BIW646" s="104"/>
      <c r="BIX646" s="60"/>
      <c r="BIY646" s="61"/>
      <c r="BIZ646" s="104"/>
      <c r="BJA646" s="60"/>
      <c r="BJB646" s="61"/>
      <c r="BJC646" s="104"/>
      <c r="BJD646" s="60"/>
      <c r="BJE646" s="61"/>
      <c r="BJF646" s="104"/>
      <c r="BJG646" s="60"/>
      <c r="BJH646" s="61"/>
      <c r="BJI646" s="104"/>
      <c r="BJJ646" s="60"/>
      <c r="BJK646" s="61"/>
      <c r="BJL646" s="104"/>
      <c r="BJM646" s="60"/>
      <c r="BJN646" s="61"/>
      <c r="BJO646" s="104"/>
      <c r="BJP646" s="60"/>
      <c r="BJQ646" s="61"/>
      <c r="BJR646" s="104"/>
      <c r="BJS646" s="60"/>
      <c r="BJT646" s="61"/>
      <c r="BJU646" s="104"/>
      <c r="BJV646" s="60"/>
      <c r="BJW646" s="61"/>
      <c r="BJX646" s="104"/>
      <c r="BJY646" s="60"/>
      <c r="BJZ646" s="61"/>
      <c r="BKA646" s="104"/>
      <c r="BKB646" s="60"/>
      <c r="BKC646" s="61"/>
      <c r="BKD646" s="104"/>
      <c r="BKE646" s="60"/>
      <c r="BKF646" s="61"/>
      <c r="BKG646" s="104"/>
      <c r="BKH646" s="60"/>
      <c r="BKI646" s="61"/>
      <c r="BKJ646" s="104"/>
      <c r="BKK646" s="60"/>
      <c r="BKL646" s="61"/>
      <c r="BKM646" s="104"/>
      <c r="BKN646" s="60"/>
      <c r="BKO646" s="61"/>
      <c r="BKP646" s="104"/>
      <c r="BKQ646" s="60"/>
      <c r="BKR646" s="61"/>
      <c r="BKS646" s="104"/>
      <c r="BKT646" s="60"/>
      <c r="BKU646" s="61"/>
      <c r="BKV646" s="104"/>
      <c r="BKW646" s="60"/>
      <c r="BKX646" s="61"/>
      <c r="BKY646" s="104"/>
      <c r="BKZ646" s="60"/>
      <c r="BLA646" s="61"/>
      <c r="BLB646" s="104"/>
      <c r="BLC646" s="60"/>
      <c r="BLD646" s="61"/>
      <c r="BLE646" s="104"/>
      <c r="BLF646" s="60"/>
      <c r="BLG646" s="61"/>
      <c r="BLH646" s="104"/>
      <c r="BLI646" s="60"/>
      <c r="BLJ646" s="61"/>
      <c r="BLK646" s="104"/>
      <c r="BLL646" s="60"/>
      <c r="BLM646" s="61"/>
      <c r="BLN646" s="104"/>
      <c r="BLO646" s="60"/>
      <c r="BLP646" s="61"/>
      <c r="BLQ646" s="104"/>
      <c r="BLR646" s="60"/>
      <c r="BLS646" s="61"/>
      <c r="BLT646" s="104"/>
      <c r="BLU646" s="60"/>
      <c r="BLV646" s="61"/>
      <c r="BLW646" s="104"/>
      <c r="BLX646" s="60"/>
      <c r="BLY646" s="61"/>
      <c r="BLZ646" s="104"/>
      <c r="BMA646" s="60"/>
      <c r="BMB646" s="61"/>
      <c r="BMC646" s="104"/>
      <c r="BMD646" s="60"/>
      <c r="BME646" s="61"/>
      <c r="BMF646" s="104"/>
      <c r="BMG646" s="60"/>
      <c r="BMH646" s="61"/>
      <c r="BMI646" s="104"/>
      <c r="BMJ646" s="60"/>
      <c r="BMK646" s="61"/>
      <c r="BML646" s="104"/>
      <c r="BMM646" s="60"/>
      <c r="BMN646" s="61"/>
      <c r="BMO646" s="104"/>
      <c r="BMP646" s="60"/>
      <c r="BMQ646" s="61"/>
      <c r="BMR646" s="104"/>
      <c r="BMS646" s="60"/>
      <c r="BMT646" s="61"/>
      <c r="BMU646" s="104"/>
      <c r="BMV646" s="60"/>
      <c r="BMW646" s="61"/>
      <c r="BMX646" s="104"/>
      <c r="BMY646" s="60"/>
      <c r="BMZ646" s="61"/>
      <c r="BNA646" s="104"/>
      <c r="BNB646" s="60"/>
      <c r="BNC646" s="61"/>
      <c r="BND646" s="104"/>
      <c r="BNE646" s="60"/>
      <c r="BNF646" s="61"/>
      <c r="BNG646" s="104"/>
      <c r="BNH646" s="60"/>
      <c r="BNI646" s="61"/>
      <c r="BNJ646" s="104"/>
      <c r="BNK646" s="60"/>
      <c r="BNL646" s="61"/>
      <c r="BNM646" s="104"/>
      <c r="BNN646" s="60"/>
      <c r="BNO646" s="61"/>
      <c r="BNP646" s="104"/>
      <c r="BNQ646" s="60"/>
      <c r="BNR646" s="61"/>
      <c r="BNS646" s="104"/>
      <c r="BNT646" s="60"/>
      <c r="BNU646" s="61"/>
      <c r="BNV646" s="104"/>
      <c r="BNW646" s="60"/>
      <c r="BNX646" s="61"/>
      <c r="BNY646" s="104"/>
      <c r="BNZ646" s="60"/>
      <c r="BOA646" s="61"/>
      <c r="BOB646" s="104"/>
      <c r="BOC646" s="60"/>
      <c r="BOD646" s="61"/>
      <c r="BOE646" s="104"/>
      <c r="BOF646" s="60"/>
      <c r="BOG646" s="61"/>
      <c r="BOH646" s="104"/>
      <c r="BOI646" s="60"/>
      <c r="BOJ646" s="61"/>
      <c r="BOK646" s="104"/>
      <c r="BOL646" s="60"/>
      <c r="BOM646" s="61"/>
      <c r="BON646" s="104"/>
      <c r="BOO646" s="60"/>
      <c r="BOP646" s="61"/>
      <c r="BOQ646" s="104"/>
      <c r="BOR646" s="60"/>
      <c r="BOS646" s="61"/>
      <c r="BOT646" s="104"/>
      <c r="BOU646" s="60"/>
      <c r="BOV646" s="61"/>
      <c r="BOW646" s="104"/>
      <c r="BOX646" s="60"/>
      <c r="BOY646" s="61"/>
      <c r="BOZ646" s="104"/>
      <c r="BPA646" s="60"/>
      <c r="BPB646" s="61"/>
      <c r="BPC646" s="104"/>
      <c r="BPD646" s="60"/>
      <c r="BPE646" s="61"/>
      <c r="BPF646" s="104"/>
      <c r="BPG646" s="60"/>
      <c r="BPH646" s="61"/>
      <c r="BPI646" s="104"/>
      <c r="BPJ646" s="60"/>
      <c r="BPK646" s="61"/>
      <c r="BPL646" s="104"/>
      <c r="BPM646" s="60"/>
      <c r="BPN646" s="61"/>
      <c r="BPO646" s="104"/>
      <c r="BPP646" s="60"/>
      <c r="BPQ646" s="61"/>
      <c r="BPR646" s="104"/>
      <c r="BPS646" s="60"/>
      <c r="BPT646" s="61"/>
      <c r="BPU646" s="104"/>
      <c r="BPV646" s="60"/>
      <c r="BPW646" s="61"/>
      <c r="BPX646" s="104"/>
      <c r="BPY646" s="60"/>
      <c r="BPZ646" s="61"/>
      <c r="BQA646" s="104"/>
      <c r="BQB646" s="60"/>
      <c r="BQC646" s="61"/>
      <c r="BQD646" s="104"/>
      <c r="BQE646" s="60"/>
      <c r="BQF646" s="61"/>
      <c r="BQG646" s="104"/>
      <c r="BQH646" s="60"/>
      <c r="BQI646" s="61"/>
      <c r="BQJ646" s="104"/>
      <c r="BQK646" s="60"/>
      <c r="BQL646" s="61"/>
      <c r="BQM646" s="104"/>
      <c r="BQN646" s="60"/>
      <c r="BQO646" s="61"/>
      <c r="BQP646" s="104"/>
      <c r="BQQ646" s="60"/>
      <c r="BQR646" s="61"/>
      <c r="BQS646" s="104"/>
      <c r="BQT646" s="60"/>
      <c r="BQU646" s="61"/>
      <c r="BQV646" s="104"/>
      <c r="BQW646" s="60"/>
      <c r="BQX646" s="61"/>
      <c r="BQY646" s="104"/>
      <c r="BQZ646" s="60"/>
      <c r="BRA646" s="61"/>
      <c r="BRB646" s="104"/>
      <c r="BRC646" s="60"/>
      <c r="BRD646" s="61"/>
      <c r="BRE646" s="104"/>
      <c r="BRF646" s="60"/>
      <c r="BRG646" s="61"/>
      <c r="BRH646" s="104"/>
      <c r="BRI646" s="60"/>
      <c r="BRJ646" s="61"/>
      <c r="BRK646" s="104"/>
      <c r="BRL646" s="60"/>
      <c r="BRM646" s="61"/>
      <c r="BRN646" s="104"/>
      <c r="BRO646" s="60"/>
      <c r="BRP646" s="61"/>
      <c r="BRQ646" s="104"/>
      <c r="BRR646" s="60"/>
      <c r="BRS646" s="61"/>
      <c r="BRT646" s="104"/>
      <c r="BRU646" s="60"/>
      <c r="BRV646" s="61"/>
      <c r="BRW646" s="104"/>
      <c r="BRX646" s="60"/>
      <c r="BRY646" s="61"/>
      <c r="BRZ646" s="104"/>
      <c r="BSA646" s="60"/>
      <c r="BSB646" s="61"/>
      <c r="BSC646" s="104"/>
      <c r="BSD646" s="60"/>
      <c r="BSE646" s="61"/>
      <c r="BSF646" s="104"/>
      <c r="BSG646" s="60"/>
      <c r="BSH646" s="61"/>
      <c r="BSI646" s="104"/>
      <c r="BSJ646" s="60"/>
      <c r="BSK646" s="61"/>
      <c r="BSL646" s="104"/>
      <c r="BSM646" s="60"/>
      <c r="BSN646" s="61"/>
      <c r="BSO646" s="104"/>
      <c r="BSP646" s="60"/>
      <c r="BSQ646" s="61"/>
      <c r="BSR646" s="104"/>
      <c r="BSS646" s="60"/>
      <c r="BST646" s="61"/>
      <c r="BSU646" s="104"/>
      <c r="BSV646" s="60"/>
      <c r="BSW646" s="61"/>
      <c r="BSX646" s="104"/>
      <c r="BSY646" s="60"/>
      <c r="BSZ646" s="61"/>
      <c r="BTA646" s="104"/>
      <c r="BTB646" s="60"/>
      <c r="BTC646" s="61"/>
      <c r="BTD646" s="104"/>
      <c r="BTE646" s="60"/>
      <c r="BTF646" s="61"/>
      <c r="BTG646" s="104"/>
      <c r="BTH646" s="60"/>
      <c r="BTI646" s="61"/>
      <c r="BTJ646" s="104"/>
      <c r="BTK646" s="60"/>
      <c r="BTL646" s="61"/>
      <c r="BTM646" s="104"/>
      <c r="BTN646" s="60"/>
      <c r="BTO646" s="61"/>
      <c r="BTP646" s="104"/>
      <c r="BTQ646" s="60"/>
      <c r="BTR646" s="61"/>
      <c r="BTS646" s="104"/>
      <c r="BTT646" s="60"/>
      <c r="BTU646" s="61"/>
      <c r="BTV646" s="104"/>
      <c r="BTW646" s="60"/>
      <c r="BTX646" s="61"/>
      <c r="BTY646" s="104"/>
      <c r="BTZ646" s="60"/>
      <c r="BUA646" s="61"/>
      <c r="BUB646" s="104"/>
      <c r="BUC646" s="60"/>
      <c r="BUD646" s="61"/>
      <c r="BUE646" s="104"/>
      <c r="BUF646" s="60"/>
      <c r="BUG646" s="61"/>
      <c r="BUH646" s="104"/>
      <c r="BUI646" s="60"/>
      <c r="BUJ646" s="61"/>
      <c r="BUK646" s="104"/>
      <c r="BUL646" s="60"/>
      <c r="BUM646" s="61"/>
      <c r="BUN646" s="104"/>
      <c r="BUO646" s="60"/>
      <c r="BUP646" s="61"/>
      <c r="BUQ646" s="104"/>
      <c r="BUR646" s="60"/>
      <c r="BUS646" s="61"/>
      <c r="BUT646" s="104"/>
      <c r="BUU646" s="60"/>
      <c r="BUV646" s="61"/>
      <c r="BUW646" s="104"/>
      <c r="BUX646" s="60"/>
      <c r="BUY646" s="61"/>
      <c r="BUZ646" s="104"/>
      <c r="BVA646" s="60"/>
      <c r="BVB646" s="61"/>
      <c r="BVC646" s="104"/>
      <c r="BVD646" s="60"/>
      <c r="BVE646" s="61"/>
      <c r="BVF646" s="104"/>
      <c r="BVG646" s="60"/>
      <c r="BVH646" s="61"/>
      <c r="BVI646" s="104"/>
      <c r="BVJ646" s="60"/>
      <c r="BVK646" s="61"/>
      <c r="BVL646" s="104"/>
      <c r="BVM646" s="60"/>
      <c r="BVN646" s="61"/>
      <c r="BVO646" s="104"/>
      <c r="BVP646" s="60"/>
      <c r="BVQ646" s="61"/>
      <c r="BVR646" s="104"/>
      <c r="BVS646" s="60"/>
      <c r="BVT646" s="61"/>
      <c r="BVU646" s="104"/>
      <c r="BVV646" s="60"/>
      <c r="BVW646" s="61"/>
      <c r="BVX646" s="104"/>
      <c r="BVY646" s="60"/>
      <c r="BVZ646" s="61"/>
      <c r="BWA646" s="104"/>
      <c r="BWB646" s="60"/>
      <c r="BWC646" s="61"/>
      <c r="BWD646" s="104"/>
      <c r="BWE646" s="60"/>
      <c r="BWF646" s="61"/>
      <c r="BWG646" s="104"/>
      <c r="BWH646" s="60"/>
      <c r="BWI646" s="61"/>
      <c r="BWJ646" s="104"/>
      <c r="BWK646" s="60"/>
      <c r="BWL646" s="61"/>
      <c r="BWM646" s="104"/>
      <c r="BWN646" s="60"/>
      <c r="BWO646" s="61"/>
      <c r="BWP646" s="104"/>
      <c r="BWQ646" s="60"/>
      <c r="BWR646" s="61"/>
      <c r="BWS646" s="104"/>
      <c r="BWT646" s="60"/>
      <c r="BWU646" s="61"/>
      <c r="BWV646" s="104"/>
      <c r="BWW646" s="60"/>
      <c r="BWX646" s="61"/>
      <c r="BWY646" s="104"/>
      <c r="BWZ646" s="60"/>
      <c r="BXA646" s="61"/>
      <c r="BXB646" s="104"/>
      <c r="BXC646" s="60"/>
      <c r="BXD646" s="61"/>
      <c r="BXE646" s="104"/>
      <c r="BXF646" s="60"/>
      <c r="BXG646" s="61"/>
      <c r="BXH646" s="104"/>
      <c r="BXI646" s="60"/>
      <c r="BXJ646" s="61"/>
      <c r="BXK646" s="104"/>
      <c r="BXL646" s="60"/>
      <c r="BXM646" s="61"/>
      <c r="BXN646" s="104"/>
      <c r="BXO646" s="60"/>
      <c r="BXP646" s="61"/>
      <c r="BXQ646" s="104"/>
      <c r="BXR646" s="60"/>
      <c r="BXS646" s="61"/>
      <c r="BXT646" s="104"/>
      <c r="BXU646" s="60"/>
      <c r="BXV646" s="61"/>
      <c r="BXW646" s="104"/>
      <c r="BXX646" s="60"/>
      <c r="BXY646" s="61"/>
      <c r="BXZ646" s="104"/>
      <c r="BYA646" s="60"/>
      <c r="BYB646" s="61"/>
      <c r="BYC646" s="104"/>
      <c r="BYD646" s="60"/>
      <c r="BYE646" s="61"/>
      <c r="BYF646" s="104"/>
      <c r="BYG646" s="60"/>
      <c r="BYH646" s="61"/>
      <c r="BYI646" s="104"/>
      <c r="BYJ646" s="60"/>
      <c r="BYK646" s="61"/>
      <c r="BYL646" s="104"/>
      <c r="BYM646" s="60"/>
      <c r="BYN646" s="61"/>
      <c r="BYO646" s="104"/>
      <c r="BYP646" s="60"/>
      <c r="BYQ646" s="61"/>
      <c r="BYR646" s="104"/>
      <c r="BYS646" s="60"/>
      <c r="BYT646" s="61"/>
      <c r="BYU646" s="104"/>
      <c r="BYV646" s="60"/>
      <c r="BYW646" s="61"/>
      <c r="BYX646" s="104"/>
      <c r="BYY646" s="60"/>
      <c r="BYZ646" s="61"/>
      <c r="BZA646" s="104"/>
      <c r="BZB646" s="60"/>
      <c r="BZC646" s="61"/>
      <c r="BZD646" s="104"/>
      <c r="BZE646" s="60"/>
      <c r="BZF646" s="61"/>
      <c r="BZG646" s="104"/>
      <c r="BZH646" s="60"/>
      <c r="BZI646" s="61"/>
      <c r="BZJ646" s="104"/>
      <c r="BZK646" s="60"/>
      <c r="BZL646" s="61"/>
      <c r="BZM646" s="104"/>
      <c r="BZN646" s="60"/>
      <c r="BZO646" s="61"/>
      <c r="BZP646" s="104"/>
      <c r="BZQ646" s="60"/>
      <c r="BZR646" s="61"/>
      <c r="BZS646" s="104"/>
      <c r="BZT646" s="60"/>
      <c r="BZU646" s="61"/>
      <c r="BZV646" s="104"/>
      <c r="BZW646" s="60"/>
      <c r="BZX646" s="61"/>
      <c r="BZY646" s="104"/>
      <c r="BZZ646" s="60"/>
      <c r="CAA646" s="61"/>
      <c r="CAB646" s="104"/>
      <c r="CAC646" s="60"/>
      <c r="CAD646" s="61"/>
      <c r="CAE646" s="104"/>
      <c r="CAF646" s="60"/>
      <c r="CAG646" s="61"/>
      <c r="CAH646" s="104"/>
      <c r="CAI646" s="60"/>
      <c r="CAJ646" s="61"/>
      <c r="CAK646" s="104"/>
      <c r="CAL646" s="60"/>
      <c r="CAM646" s="61"/>
      <c r="CAN646" s="104"/>
      <c r="CAO646" s="60"/>
      <c r="CAP646" s="61"/>
      <c r="CAQ646" s="104"/>
      <c r="CAR646" s="60"/>
      <c r="CAS646" s="61"/>
      <c r="CAT646" s="104"/>
      <c r="CAU646" s="60"/>
      <c r="CAV646" s="61"/>
      <c r="CAW646" s="104"/>
      <c r="CAX646" s="60"/>
      <c r="CAY646" s="61"/>
      <c r="CAZ646" s="104"/>
      <c r="CBA646" s="60"/>
      <c r="CBB646" s="61"/>
      <c r="CBC646" s="104"/>
      <c r="CBD646" s="60"/>
      <c r="CBE646" s="61"/>
      <c r="CBF646" s="104"/>
      <c r="CBG646" s="60"/>
      <c r="CBH646" s="61"/>
      <c r="CBI646" s="104"/>
      <c r="CBJ646" s="60"/>
      <c r="CBK646" s="61"/>
      <c r="CBL646" s="104"/>
      <c r="CBM646" s="60"/>
      <c r="CBN646" s="61"/>
      <c r="CBO646" s="104"/>
      <c r="CBP646" s="60"/>
      <c r="CBQ646" s="61"/>
      <c r="CBR646" s="104"/>
      <c r="CBS646" s="60"/>
      <c r="CBT646" s="61"/>
      <c r="CBU646" s="104"/>
      <c r="CBV646" s="60"/>
      <c r="CBW646" s="61"/>
      <c r="CBX646" s="104"/>
      <c r="CBY646" s="60"/>
      <c r="CBZ646" s="61"/>
      <c r="CCA646" s="104"/>
      <c r="CCB646" s="60"/>
      <c r="CCC646" s="61"/>
      <c r="CCD646" s="104"/>
      <c r="CCE646" s="60"/>
      <c r="CCF646" s="61"/>
      <c r="CCG646" s="104"/>
      <c r="CCH646" s="60"/>
      <c r="CCI646" s="61"/>
      <c r="CCJ646" s="104"/>
      <c r="CCK646" s="60"/>
      <c r="CCL646" s="61"/>
      <c r="CCM646" s="104"/>
      <c r="CCN646" s="60"/>
      <c r="CCO646" s="61"/>
      <c r="CCP646" s="104"/>
      <c r="CCQ646" s="60"/>
      <c r="CCR646" s="61"/>
      <c r="CCS646" s="104"/>
      <c r="CCT646" s="60"/>
      <c r="CCU646" s="61"/>
      <c r="CCV646" s="104"/>
      <c r="CCW646" s="60"/>
      <c r="CCX646" s="61"/>
      <c r="CCY646" s="104"/>
      <c r="CCZ646" s="60"/>
      <c r="CDA646" s="61"/>
      <c r="CDB646" s="104"/>
      <c r="CDC646" s="60"/>
      <c r="CDD646" s="61"/>
      <c r="CDE646" s="104"/>
      <c r="CDF646" s="60"/>
      <c r="CDG646" s="61"/>
      <c r="CDH646" s="104"/>
      <c r="CDI646" s="60"/>
      <c r="CDJ646" s="61"/>
      <c r="CDK646" s="104"/>
      <c r="CDL646" s="60"/>
      <c r="CDM646" s="61"/>
      <c r="CDN646" s="104"/>
      <c r="CDO646" s="60"/>
      <c r="CDP646" s="61"/>
      <c r="CDQ646" s="104"/>
      <c r="CDR646" s="60"/>
      <c r="CDS646" s="61"/>
      <c r="CDT646" s="104"/>
      <c r="CDU646" s="60"/>
      <c r="CDV646" s="61"/>
      <c r="CDW646" s="104"/>
      <c r="CDX646" s="60"/>
      <c r="CDY646" s="61"/>
      <c r="CDZ646" s="104"/>
      <c r="CEA646" s="60"/>
      <c r="CEB646" s="61"/>
      <c r="CEC646" s="104"/>
      <c r="CED646" s="60"/>
      <c r="CEE646" s="61"/>
      <c r="CEF646" s="104"/>
      <c r="CEG646" s="60"/>
      <c r="CEH646" s="61"/>
      <c r="CEI646" s="104"/>
      <c r="CEJ646" s="60"/>
      <c r="CEK646" s="61"/>
      <c r="CEL646" s="104"/>
      <c r="CEM646" s="60"/>
      <c r="CEN646" s="61"/>
      <c r="CEO646" s="104"/>
      <c r="CEP646" s="60"/>
      <c r="CEQ646" s="61"/>
      <c r="CER646" s="104"/>
      <c r="CES646" s="60"/>
      <c r="CET646" s="61"/>
      <c r="CEU646" s="104"/>
      <c r="CEV646" s="60"/>
      <c r="CEW646" s="61"/>
      <c r="CEX646" s="104"/>
      <c r="CEY646" s="60"/>
      <c r="CEZ646" s="61"/>
      <c r="CFA646" s="104"/>
      <c r="CFB646" s="60"/>
      <c r="CFC646" s="61"/>
      <c r="CFD646" s="104"/>
      <c r="CFE646" s="60"/>
      <c r="CFF646" s="61"/>
      <c r="CFG646" s="104"/>
      <c r="CFH646" s="60"/>
      <c r="CFI646" s="61"/>
      <c r="CFJ646" s="104"/>
      <c r="CFK646" s="60"/>
      <c r="CFL646" s="61"/>
      <c r="CFM646" s="104"/>
      <c r="CFN646" s="60"/>
      <c r="CFO646" s="61"/>
      <c r="CFP646" s="104"/>
      <c r="CFQ646" s="60"/>
      <c r="CFR646" s="61"/>
      <c r="CFS646" s="104"/>
      <c r="CFT646" s="60"/>
      <c r="CFU646" s="61"/>
      <c r="CFV646" s="104"/>
      <c r="CFW646" s="60"/>
      <c r="CFX646" s="61"/>
      <c r="CFY646" s="104"/>
      <c r="CFZ646" s="60"/>
      <c r="CGA646" s="61"/>
      <c r="CGB646" s="104"/>
      <c r="CGC646" s="60"/>
      <c r="CGD646" s="61"/>
      <c r="CGE646" s="104"/>
      <c r="CGF646" s="60"/>
      <c r="CGG646" s="61"/>
      <c r="CGH646" s="104"/>
      <c r="CGI646" s="60"/>
      <c r="CGJ646" s="61"/>
      <c r="CGK646" s="104"/>
      <c r="CGL646" s="60"/>
      <c r="CGM646" s="61"/>
      <c r="CGN646" s="104"/>
      <c r="CGO646" s="60"/>
      <c r="CGP646" s="61"/>
      <c r="CGQ646" s="104"/>
      <c r="CGR646" s="60"/>
      <c r="CGS646" s="61"/>
      <c r="CGT646" s="104"/>
      <c r="CGU646" s="60"/>
      <c r="CGV646" s="61"/>
      <c r="CGW646" s="104"/>
      <c r="CGX646" s="60"/>
      <c r="CGY646" s="61"/>
      <c r="CGZ646" s="104"/>
      <c r="CHA646" s="60"/>
      <c r="CHB646" s="61"/>
      <c r="CHC646" s="104"/>
      <c r="CHD646" s="60"/>
      <c r="CHE646" s="61"/>
      <c r="CHF646" s="104"/>
      <c r="CHG646" s="60"/>
      <c r="CHH646" s="61"/>
      <c r="CHI646" s="104"/>
      <c r="CHJ646" s="60"/>
      <c r="CHK646" s="61"/>
      <c r="CHL646" s="104"/>
      <c r="CHM646" s="60"/>
      <c r="CHN646" s="61"/>
      <c r="CHO646" s="104"/>
      <c r="CHP646" s="60"/>
      <c r="CHQ646" s="61"/>
      <c r="CHR646" s="104"/>
      <c r="CHS646" s="60"/>
      <c r="CHT646" s="61"/>
      <c r="CHU646" s="104"/>
      <c r="CHV646" s="60"/>
      <c r="CHW646" s="61"/>
      <c r="CHX646" s="104"/>
      <c r="CHY646" s="60"/>
      <c r="CHZ646" s="61"/>
      <c r="CIA646" s="104"/>
      <c r="CIB646" s="60"/>
      <c r="CIC646" s="61"/>
      <c r="CID646" s="104"/>
      <c r="CIE646" s="60"/>
      <c r="CIF646" s="61"/>
      <c r="CIG646" s="104"/>
      <c r="CIH646" s="60"/>
      <c r="CII646" s="61"/>
      <c r="CIJ646" s="104"/>
      <c r="CIK646" s="60"/>
      <c r="CIL646" s="61"/>
      <c r="CIM646" s="104"/>
      <c r="CIN646" s="60"/>
      <c r="CIO646" s="61"/>
      <c r="CIP646" s="104"/>
      <c r="CIQ646" s="60"/>
      <c r="CIR646" s="61"/>
      <c r="CIS646" s="104"/>
      <c r="CIT646" s="60"/>
      <c r="CIU646" s="61"/>
      <c r="CIV646" s="104"/>
      <c r="CIW646" s="60"/>
      <c r="CIX646" s="61"/>
      <c r="CIY646" s="104"/>
      <c r="CIZ646" s="60"/>
      <c r="CJA646" s="61"/>
      <c r="CJB646" s="104"/>
      <c r="CJC646" s="60"/>
      <c r="CJD646" s="61"/>
      <c r="CJE646" s="104"/>
      <c r="CJF646" s="60"/>
      <c r="CJG646" s="61"/>
      <c r="CJH646" s="104"/>
      <c r="CJI646" s="60"/>
      <c r="CJJ646" s="61"/>
      <c r="CJK646" s="104"/>
      <c r="CJL646" s="60"/>
      <c r="CJM646" s="61"/>
      <c r="CJN646" s="104"/>
      <c r="CJO646" s="60"/>
      <c r="CJP646" s="61"/>
      <c r="CJQ646" s="104"/>
      <c r="CJR646" s="60"/>
      <c r="CJS646" s="61"/>
      <c r="CJT646" s="104"/>
      <c r="CJU646" s="60"/>
      <c r="CJV646" s="61"/>
      <c r="CJW646" s="104"/>
      <c r="CJX646" s="60"/>
      <c r="CJY646" s="61"/>
      <c r="CJZ646" s="104"/>
      <c r="CKA646" s="60"/>
      <c r="CKB646" s="61"/>
      <c r="CKC646" s="104"/>
      <c r="CKD646" s="60"/>
      <c r="CKE646" s="61"/>
      <c r="CKF646" s="104"/>
      <c r="CKG646" s="60"/>
      <c r="CKH646" s="61"/>
      <c r="CKI646" s="104"/>
      <c r="CKJ646" s="60"/>
      <c r="CKK646" s="61"/>
      <c r="CKL646" s="104"/>
      <c r="CKM646" s="60"/>
      <c r="CKN646" s="61"/>
      <c r="CKO646" s="104"/>
      <c r="CKP646" s="60"/>
      <c r="CKQ646" s="61"/>
      <c r="CKR646" s="104"/>
      <c r="CKS646" s="60"/>
      <c r="CKT646" s="61"/>
      <c r="CKU646" s="104"/>
      <c r="CKV646" s="60"/>
      <c r="CKW646" s="61"/>
      <c r="CKX646" s="104"/>
      <c r="CKY646" s="60"/>
      <c r="CKZ646" s="61"/>
      <c r="CLA646" s="104"/>
      <c r="CLB646" s="60"/>
      <c r="CLC646" s="61"/>
      <c r="CLD646" s="104"/>
      <c r="CLE646" s="60"/>
      <c r="CLF646" s="61"/>
      <c r="CLG646" s="104"/>
      <c r="CLH646" s="60"/>
      <c r="CLI646" s="61"/>
      <c r="CLJ646" s="104"/>
      <c r="CLK646" s="60"/>
      <c r="CLL646" s="61"/>
      <c r="CLM646" s="104"/>
      <c r="CLN646" s="60"/>
      <c r="CLO646" s="61"/>
      <c r="CLP646" s="104"/>
      <c r="CLQ646" s="60"/>
      <c r="CLR646" s="61"/>
      <c r="CLS646" s="104"/>
      <c r="CLT646" s="60"/>
      <c r="CLU646" s="61"/>
      <c r="CLV646" s="104"/>
      <c r="CLW646" s="60"/>
      <c r="CLX646" s="61"/>
      <c r="CLY646" s="104"/>
      <c r="CLZ646" s="60"/>
      <c r="CMA646" s="61"/>
      <c r="CMB646" s="104"/>
      <c r="CMC646" s="60"/>
      <c r="CMD646" s="61"/>
      <c r="CME646" s="104"/>
      <c r="CMF646" s="60"/>
      <c r="CMG646" s="61"/>
      <c r="CMH646" s="104"/>
      <c r="CMI646" s="60"/>
      <c r="CMJ646" s="61"/>
      <c r="CMK646" s="104"/>
      <c r="CML646" s="60"/>
      <c r="CMM646" s="61"/>
      <c r="CMN646" s="104"/>
      <c r="CMO646" s="60"/>
      <c r="CMP646" s="61"/>
      <c r="CMQ646" s="104"/>
      <c r="CMR646" s="60"/>
      <c r="CMS646" s="61"/>
      <c r="CMT646" s="104"/>
      <c r="CMU646" s="60"/>
      <c r="CMV646" s="61"/>
      <c r="CMW646" s="104"/>
      <c r="CMX646" s="60"/>
      <c r="CMY646" s="61"/>
      <c r="CMZ646" s="104"/>
      <c r="CNA646" s="60"/>
      <c r="CNB646" s="61"/>
      <c r="CNC646" s="104"/>
      <c r="CND646" s="60"/>
      <c r="CNE646" s="61"/>
      <c r="CNF646" s="104"/>
      <c r="CNG646" s="60"/>
      <c r="CNH646" s="61"/>
      <c r="CNI646" s="104"/>
      <c r="CNJ646" s="60"/>
      <c r="CNK646" s="61"/>
      <c r="CNL646" s="104"/>
      <c r="CNM646" s="60"/>
      <c r="CNN646" s="61"/>
      <c r="CNO646" s="104"/>
      <c r="CNP646" s="60"/>
      <c r="CNQ646" s="61"/>
      <c r="CNR646" s="104"/>
      <c r="CNS646" s="60"/>
      <c r="CNT646" s="61"/>
      <c r="CNU646" s="104"/>
      <c r="CNV646" s="60"/>
      <c r="CNW646" s="61"/>
      <c r="CNX646" s="104"/>
      <c r="CNY646" s="60"/>
      <c r="CNZ646" s="61"/>
      <c r="COA646" s="104"/>
      <c r="COB646" s="60"/>
      <c r="COC646" s="61"/>
      <c r="COD646" s="104"/>
      <c r="COE646" s="60"/>
      <c r="COF646" s="61"/>
      <c r="COG646" s="104"/>
      <c r="COH646" s="60"/>
      <c r="COI646" s="61"/>
      <c r="COJ646" s="104"/>
      <c r="COK646" s="60"/>
      <c r="COL646" s="61"/>
      <c r="COM646" s="104"/>
      <c r="CON646" s="60"/>
      <c r="COO646" s="61"/>
      <c r="COP646" s="104"/>
      <c r="COQ646" s="60"/>
      <c r="COR646" s="61"/>
      <c r="COS646" s="104"/>
      <c r="COT646" s="60"/>
      <c r="COU646" s="61"/>
      <c r="COV646" s="104"/>
      <c r="COW646" s="60"/>
      <c r="COX646" s="61"/>
      <c r="COY646" s="104"/>
      <c r="COZ646" s="60"/>
      <c r="CPA646" s="61"/>
      <c r="CPB646" s="104"/>
      <c r="CPC646" s="60"/>
      <c r="CPD646" s="61"/>
      <c r="CPE646" s="104"/>
      <c r="CPF646" s="60"/>
      <c r="CPG646" s="61"/>
      <c r="CPH646" s="104"/>
      <c r="CPI646" s="60"/>
      <c r="CPJ646" s="61"/>
      <c r="CPK646" s="104"/>
      <c r="CPL646" s="60"/>
      <c r="CPM646" s="61"/>
      <c r="CPN646" s="104"/>
      <c r="CPO646" s="60"/>
      <c r="CPP646" s="61"/>
      <c r="CPQ646" s="104"/>
      <c r="CPR646" s="60"/>
      <c r="CPS646" s="61"/>
      <c r="CPT646" s="104"/>
      <c r="CPU646" s="60"/>
      <c r="CPV646" s="61"/>
      <c r="CPW646" s="104"/>
      <c r="CPX646" s="60"/>
      <c r="CPY646" s="61"/>
      <c r="CPZ646" s="104"/>
      <c r="CQA646" s="60"/>
      <c r="CQB646" s="61"/>
      <c r="CQC646" s="104"/>
      <c r="CQD646" s="60"/>
      <c r="CQE646" s="61"/>
      <c r="CQF646" s="104"/>
      <c r="CQG646" s="60"/>
      <c r="CQH646" s="61"/>
      <c r="CQI646" s="104"/>
      <c r="CQJ646" s="60"/>
      <c r="CQK646" s="61"/>
      <c r="CQL646" s="104"/>
      <c r="CQM646" s="60"/>
      <c r="CQN646" s="61"/>
      <c r="CQO646" s="104"/>
      <c r="CQP646" s="60"/>
      <c r="CQQ646" s="61"/>
      <c r="CQR646" s="104"/>
      <c r="CQS646" s="60"/>
      <c r="CQT646" s="61"/>
      <c r="CQU646" s="104"/>
      <c r="CQV646" s="60"/>
      <c r="CQW646" s="61"/>
      <c r="CQX646" s="104"/>
      <c r="CQY646" s="60"/>
      <c r="CQZ646" s="61"/>
      <c r="CRA646" s="104"/>
      <c r="CRB646" s="60"/>
      <c r="CRC646" s="61"/>
      <c r="CRD646" s="104"/>
      <c r="CRE646" s="60"/>
      <c r="CRF646" s="61"/>
      <c r="CRG646" s="104"/>
      <c r="CRH646" s="60"/>
      <c r="CRI646" s="61"/>
      <c r="CRJ646" s="104"/>
      <c r="CRK646" s="60"/>
      <c r="CRL646" s="61"/>
      <c r="CRM646" s="104"/>
      <c r="CRN646" s="60"/>
      <c r="CRO646" s="61"/>
      <c r="CRP646" s="104"/>
      <c r="CRQ646" s="60"/>
      <c r="CRR646" s="61"/>
      <c r="CRS646" s="104"/>
      <c r="CRT646" s="60"/>
      <c r="CRU646" s="61"/>
      <c r="CRV646" s="104"/>
      <c r="CRW646" s="60"/>
      <c r="CRX646" s="61"/>
      <c r="CRY646" s="104"/>
      <c r="CRZ646" s="60"/>
      <c r="CSA646" s="61"/>
      <c r="CSB646" s="104"/>
      <c r="CSC646" s="60"/>
      <c r="CSD646" s="61"/>
      <c r="CSE646" s="104"/>
      <c r="CSF646" s="60"/>
      <c r="CSG646" s="61"/>
      <c r="CSH646" s="104"/>
      <c r="CSI646" s="60"/>
      <c r="CSJ646" s="61"/>
      <c r="CSK646" s="104"/>
      <c r="CSL646" s="60"/>
      <c r="CSM646" s="61"/>
      <c r="CSN646" s="104"/>
      <c r="CSO646" s="60"/>
      <c r="CSP646" s="61"/>
      <c r="CSQ646" s="104"/>
      <c r="CSR646" s="60"/>
      <c r="CSS646" s="61"/>
      <c r="CST646" s="104"/>
      <c r="CSU646" s="60"/>
      <c r="CSV646" s="61"/>
      <c r="CSW646" s="104"/>
      <c r="CSX646" s="60"/>
      <c r="CSY646" s="61"/>
      <c r="CSZ646" s="104"/>
      <c r="CTA646" s="60"/>
      <c r="CTB646" s="61"/>
      <c r="CTC646" s="104"/>
      <c r="CTD646" s="60"/>
      <c r="CTE646" s="61"/>
      <c r="CTF646" s="104"/>
      <c r="CTG646" s="60"/>
      <c r="CTH646" s="61"/>
      <c r="CTI646" s="104"/>
      <c r="CTJ646" s="60"/>
      <c r="CTK646" s="61"/>
      <c r="CTL646" s="104"/>
      <c r="CTM646" s="60"/>
      <c r="CTN646" s="61"/>
      <c r="CTO646" s="104"/>
      <c r="CTP646" s="60"/>
      <c r="CTQ646" s="61"/>
      <c r="CTR646" s="104"/>
      <c r="CTS646" s="60"/>
      <c r="CTT646" s="61"/>
      <c r="CTU646" s="104"/>
      <c r="CTV646" s="60"/>
      <c r="CTW646" s="61"/>
      <c r="CTX646" s="104"/>
      <c r="CTY646" s="60"/>
      <c r="CTZ646" s="61"/>
      <c r="CUA646" s="104"/>
      <c r="CUB646" s="60"/>
      <c r="CUC646" s="61"/>
      <c r="CUD646" s="104"/>
      <c r="CUE646" s="60"/>
      <c r="CUF646" s="61"/>
      <c r="CUG646" s="104"/>
      <c r="CUH646" s="60"/>
      <c r="CUI646" s="61"/>
      <c r="CUJ646" s="104"/>
      <c r="CUK646" s="60"/>
      <c r="CUL646" s="61"/>
      <c r="CUM646" s="104"/>
      <c r="CUN646" s="60"/>
      <c r="CUO646" s="61"/>
      <c r="CUP646" s="104"/>
      <c r="CUQ646" s="60"/>
      <c r="CUR646" s="61"/>
      <c r="CUS646" s="104"/>
      <c r="CUT646" s="60"/>
      <c r="CUU646" s="61"/>
      <c r="CUV646" s="104"/>
      <c r="CUW646" s="60"/>
      <c r="CUX646" s="61"/>
      <c r="CUY646" s="104"/>
      <c r="CUZ646" s="60"/>
      <c r="CVA646" s="61"/>
      <c r="CVB646" s="104"/>
      <c r="CVC646" s="60"/>
      <c r="CVD646" s="61"/>
      <c r="CVE646" s="104"/>
      <c r="CVF646" s="60"/>
      <c r="CVG646" s="61"/>
      <c r="CVH646" s="104"/>
      <c r="CVI646" s="60"/>
      <c r="CVJ646" s="61"/>
      <c r="CVK646" s="104"/>
      <c r="CVL646" s="60"/>
      <c r="CVM646" s="61"/>
      <c r="CVN646" s="104"/>
      <c r="CVO646" s="60"/>
      <c r="CVP646" s="61"/>
      <c r="CVQ646" s="104"/>
      <c r="CVR646" s="60"/>
      <c r="CVS646" s="61"/>
      <c r="CVT646" s="104"/>
      <c r="CVU646" s="60"/>
      <c r="CVV646" s="61"/>
      <c r="CVW646" s="104"/>
      <c r="CVX646" s="60"/>
      <c r="CVY646" s="61"/>
      <c r="CVZ646" s="104"/>
      <c r="CWA646" s="60"/>
      <c r="CWB646" s="61"/>
      <c r="CWC646" s="104"/>
      <c r="CWD646" s="60"/>
      <c r="CWE646" s="61"/>
      <c r="CWF646" s="104"/>
      <c r="CWG646" s="60"/>
      <c r="CWH646" s="61"/>
      <c r="CWI646" s="104"/>
      <c r="CWJ646" s="60"/>
      <c r="CWK646" s="61"/>
      <c r="CWL646" s="104"/>
      <c r="CWM646" s="60"/>
      <c r="CWN646" s="61"/>
      <c r="CWO646" s="104"/>
      <c r="CWP646" s="60"/>
      <c r="CWQ646" s="61"/>
      <c r="CWR646" s="104"/>
      <c r="CWS646" s="60"/>
      <c r="CWT646" s="61"/>
      <c r="CWU646" s="104"/>
      <c r="CWV646" s="60"/>
      <c r="CWW646" s="61"/>
      <c r="CWX646" s="104"/>
      <c r="CWY646" s="60"/>
      <c r="CWZ646" s="61"/>
      <c r="CXA646" s="104"/>
      <c r="CXB646" s="60"/>
      <c r="CXC646" s="61"/>
      <c r="CXD646" s="104"/>
      <c r="CXE646" s="60"/>
      <c r="CXF646" s="61"/>
      <c r="CXG646" s="104"/>
      <c r="CXH646" s="60"/>
      <c r="CXI646" s="61"/>
      <c r="CXJ646" s="104"/>
      <c r="CXK646" s="60"/>
      <c r="CXL646" s="61"/>
      <c r="CXM646" s="104"/>
      <c r="CXN646" s="60"/>
      <c r="CXO646" s="61"/>
      <c r="CXP646" s="104"/>
      <c r="CXQ646" s="60"/>
      <c r="CXR646" s="61"/>
      <c r="CXS646" s="104"/>
      <c r="CXT646" s="60"/>
      <c r="CXU646" s="61"/>
      <c r="CXV646" s="104"/>
      <c r="CXW646" s="60"/>
      <c r="CXX646" s="61"/>
      <c r="CXY646" s="104"/>
      <c r="CXZ646" s="60"/>
      <c r="CYA646" s="61"/>
      <c r="CYB646" s="104"/>
      <c r="CYC646" s="60"/>
      <c r="CYD646" s="61"/>
      <c r="CYE646" s="104"/>
      <c r="CYF646" s="60"/>
      <c r="CYG646" s="61"/>
      <c r="CYH646" s="104"/>
      <c r="CYI646" s="60"/>
      <c r="CYJ646" s="61"/>
      <c r="CYK646" s="104"/>
      <c r="CYL646" s="60"/>
      <c r="CYM646" s="61"/>
      <c r="CYN646" s="104"/>
      <c r="CYO646" s="60"/>
      <c r="CYP646" s="61"/>
      <c r="CYQ646" s="104"/>
      <c r="CYR646" s="60"/>
      <c r="CYS646" s="61"/>
      <c r="CYT646" s="104"/>
      <c r="CYU646" s="60"/>
      <c r="CYV646" s="61"/>
      <c r="CYW646" s="104"/>
      <c r="CYX646" s="60"/>
      <c r="CYY646" s="61"/>
      <c r="CYZ646" s="104"/>
      <c r="CZA646" s="60"/>
      <c r="CZB646" s="61"/>
      <c r="CZC646" s="104"/>
      <c r="CZD646" s="60"/>
      <c r="CZE646" s="61"/>
      <c r="CZF646" s="104"/>
      <c r="CZG646" s="60"/>
      <c r="CZH646" s="61"/>
      <c r="CZI646" s="104"/>
      <c r="CZJ646" s="60"/>
      <c r="CZK646" s="61"/>
      <c r="CZL646" s="104"/>
      <c r="CZM646" s="60"/>
      <c r="CZN646" s="61"/>
      <c r="CZO646" s="104"/>
      <c r="CZP646" s="60"/>
      <c r="CZQ646" s="61"/>
      <c r="CZR646" s="104"/>
      <c r="CZS646" s="60"/>
      <c r="CZT646" s="61"/>
      <c r="CZU646" s="104"/>
      <c r="CZV646" s="60"/>
      <c r="CZW646" s="61"/>
      <c r="CZX646" s="104"/>
      <c r="CZY646" s="60"/>
      <c r="CZZ646" s="61"/>
      <c r="DAA646" s="104"/>
      <c r="DAB646" s="60"/>
      <c r="DAC646" s="61"/>
      <c r="DAD646" s="104"/>
      <c r="DAE646" s="60"/>
      <c r="DAF646" s="61"/>
      <c r="DAG646" s="104"/>
      <c r="DAH646" s="60"/>
      <c r="DAI646" s="61"/>
      <c r="DAJ646" s="104"/>
      <c r="DAK646" s="60"/>
      <c r="DAL646" s="61"/>
      <c r="DAM646" s="104"/>
      <c r="DAN646" s="60"/>
      <c r="DAO646" s="61"/>
      <c r="DAP646" s="104"/>
      <c r="DAQ646" s="60"/>
      <c r="DAR646" s="61"/>
      <c r="DAS646" s="104"/>
      <c r="DAT646" s="60"/>
      <c r="DAU646" s="61"/>
      <c r="DAV646" s="104"/>
      <c r="DAW646" s="60"/>
      <c r="DAX646" s="61"/>
      <c r="DAY646" s="104"/>
      <c r="DAZ646" s="60"/>
      <c r="DBA646" s="61"/>
      <c r="DBB646" s="104"/>
      <c r="DBC646" s="60"/>
      <c r="DBD646" s="61"/>
      <c r="DBE646" s="104"/>
      <c r="DBF646" s="60"/>
      <c r="DBG646" s="61"/>
      <c r="DBH646" s="104"/>
      <c r="DBI646" s="60"/>
      <c r="DBJ646" s="61"/>
      <c r="DBK646" s="104"/>
      <c r="DBL646" s="60"/>
      <c r="DBM646" s="61"/>
      <c r="DBN646" s="104"/>
      <c r="DBO646" s="60"/>
      <c r="DBP646" s="61"/>
      <c r="DBQ646" s="104"/>
      <c r="DBR646" s="60"/>
      <c r="DBS646" s="61"/>
      <c r="DBT646" s="104"/>
      <c r="DBU646" s="60"/>
      <c r="DBV646" s="61"/>
      <c r="DBW646" s="104"/>
      <c r="DBX646" s="60"/>
      <c r="DBY646" s="61"/>
      <c r="DBZ646" s="104"/>
      <c r="DCA646" s="60"/>
      <c r="DCB646" s="61"/>
      <c r="DCC646" s="104"/>
      <c r="DCD646" s="60"/>
      <c r="DCE646" s="61"/>
      <c r="DCF646" s="104"/>
      <c r="DCG646" s="60"/>
      <c r="DCH646" s="61"/>
      <c r="DCI646" s="104"/>
      <c r="DCJ646" s="60"/>
      <c r="DCK646" s="61"/>
      <c r="DCL646" s="104"/>
      <c r="DCM646" s="60"/>
      <c r="DCN646" s="61"/>
      <c r="DCO646" s="104"/>
      <c r="DCP646" s="60"/>
      <c r="DCQ646" s="61"/>
      <c r="DCR646" s="104"/>
      <c r="DCS646" s="60"/>
      <c r="DCT646" s="61"/>
      <c r="DCU646" s="104"/>
      <c r="DCV646" s="60"/>
      <c r="DCW646" s="61"/>
      <c r="DCX646" s="104"/>
      <c r="DCY646" s="60"/>
      <c r="DCZ646" s="61"/>
      <c r="DDA646" s="104"/>
      <c r="DDB646" s="60"/>
      <c r="DDC646" s="61"/>
      <c r="DDD646" s="104"/>
      <c r="DDE646" s="60"/>
      <c r="DDF646" s="61"/>
      <c r="DDG646" s="104"/>
      <c r="DDH646" s="60"/>
      <c r="DDI646" s="61"/>
      <c r="DDJ646" s="104"/>
      <c r="DDK646" s="60"/>
      <c r="DDL646" s="61"/>
      <c r="DDM646" s="104"/>
      <c r="DDN646" s="60"/>
      <c r="DDO646" s="61"/>
      <c r="DDP646" s="104"/>
      <c r="DDQ646" s="60"/>
      <c r="DDR646" s="61"/>
      <c r="DDS646" s="104"/>
      <c r="DDT646" s="60"/>
      <c r="DDU646" s="61"/>
      <c r="DDV646" s="104"/>
      <c r="DDW646" s="60"/>
      <c r="DDX646" s="61"/>
      <c r="DDY646" s="104"/>
      <c r="DDZ646" s="60"/>
      <c r="DEA646" s="61"/>
      <c r="DEB646" s="104"/>
      <c r="DEC646" s="60"/>
      <c r="DED646" s="61"/>
      <c r="DEE646" s="104"/>
      <c r="DEF646" s="60"/>
      <c r="DEG646" s="61"/>
      <c r="DEH646" s="104"/>
      <c r="DEI646" s="60"/>
      <c r="DEJ646" s="61"/>
      <c r="DEK646" s="104"/>
      <c r="DEL646" s="60"/>
      <c r="DEM646" s="61"/>
      <c r="DEN646" s="104"/>
      <c r="DEO646" s="60"/>
      <c r="DEP646" s="61"/>
      <c r="DEQ646" s="104"/>
      <c r="DER646" s="60"/>
      <c r="DES646" s="61"/>
      <c r="DET646" s="104"/>
      <c r="DEU646" s="60"/>
      <c r="DEV646" s="61"/>
      <c r="DEW646" s="104"/>
      <c r="DEX646" s="60"/>
      <c r="DEY646" s="61"/>
      <c r="DEZ646" s="104"/>
      <c r="DFA646" s="60"/>
      <c r="DFB646" s="61"/>
      <c r="DFC646" s="104"/>
      <c r="DFD646" s="60"/>
      <c r="DFE646" s="61"/>
      <c r="DFF646" s="104"/>
      <c r="DFG646" s="60"/>
      <c r="DFH646" s="61"/>
      <c r="DFI646" s="104"/>
      <c r="DFJ646" s="60"/>
      <c r="DFK646" s="61"/>
      <c r="DFL646" s="104"/>
      <c r="DFM646" s="60"/>
      <c r="DFN646" s="61"/>
      <c r="DFO646" s="104"/>
      <c r="DFP646" s="60"/>
      <c r="DFQ646" s="61"/>
      <c r="DFR646" s="104"/>
      <c r="DFS646" s="60"/>
      <c r="DFT646" s="61"/>
      <c r="DFU646" s="104"/>
      <c r="DFV646" s="60"/>
      <c r="DFW646" s="61"/>
      <c r="DFX646" s="104"/>
      <c r="DFY646" s="60"/>
      <c r="DFZ646" s="61"/>
      <c r="DGA646" s="104"/>
      <c r="DGB646" s="60"/>
      <c r="DGC646" s="61"/>
      <c r="DGD646" s="104"/>
      <c r="DGE646" s="60"/>
      <c r="DGF646" s="61"/>
      <c r="DGG646" s="104"/>
      <c r="DGH646" s="60"/>
      <c r="DGI646" s="61"/>
      <c r="DGJ646" s="104"/>
      <c r="DGK646" s="60"/>
      <c r="DGL646" s="61"/>
      <c r="DGM646" s="104"/>
      <c r="DGN646" s="60"/>
      <c r="DGO646" s="61"/>
      <c r="DGP646" s="104"/>
      <c r="DGQ646" s="60"/>
      <c r="DGR646" s="61"/>
      <c r="DGS646" s="104"/>
      <c r="DGT646" s="60"/>
      <c r="DGU646" s="61"/>
      <c r="DGV646" s="104"/>
      <c r="DGW646" s="60"/>
      <c r="DGX646" s="61"/>
      <c r="DGY646" s="104"/>
      <c r="DGZ646" s="60"/>
      <c r="DHA646" s="61"/>
      <c r="DHB646" s="104"/>
      <c r="DHC646" s="60"/>
      <c r="DHD646" s="61"/>
      <c r="DHE646" s="104"/>
      <c r="DHF646" s="60"/>
      <c r="DHG646" s="61"/>
      <c r="DHH646" s="104"/>
      <c r="DHI646" s="60"/>
      <c r="DHJ646" s="61"/>
      <c r="DHK646" s="104"/>
      <c r="DHL646" s="60"/>
      <c r="DHM646" s="61"/>
      <c r="DHN646" s="104"/>
      <c r="DHO646" s="60"/>
      <c r="DHP646" s="61"/>
      <c r="DHQ646" s="104"/>
      <c r="DHR646" s="60"/>
      <c r="DHS646" s="61"/>
      <c r="DHT646" s="104"/>
      <c r="DHU646" s="60"/>
      <c r="DHV646" s="61"/>
      <c r="DHW646" s="104"/>
      <c r="DHX646" s="60"/>
      <c r="DHY646" s="61"/>
      <c r="DHZ646" s="104"/>
      <c r="DIA646" s="60"/>
      <c r="DIB646" s="61"/>
      <c r="DIC646" s="104"/>
      <c r="DID646" s="60"/>
      <c r="DIE646" s="61"/>
      <c r="DIF646" s="104"/>
      <c r="DIG646" s="60"/>
      <c r="DIH646" s="61"/>
      <c r="DII646" s="104"/>
      <c r="DIJ646" s="60"/>
      <c r="DIK646" s="61"/>
      <c r="DIL646" s="104"/>
      <c r="DIM646" s="60"/>
      <c r="DIN646" s="61"/>
      <c r="DIO646" s="104"/>
      <c r="DIP646" s="60"/>
      <c r="DIQ646" s="61"/>
      <c r="DIR646" s="104"/>
      <c r="DIS646" s="60"/>
      <c r="DIT646" s="61"/>
      <c r="DIU646" s="104"/>
      <c r="DIV646" s="60"/>
      <c r="DIW646" s="61"/>
      <c r="DIX646" s="104"/>
      <c r="DIY646" s="60"/>
      <c r="DIZ646" s="61"/>
      <c r="DJA646" s="104"/>
      <c r="DJB646" s="60"/>
      <c r="DJC646" s="61"/>
      <c r="DJD646" s="104"/>
      <c r="DJE646" s="60"/>
      <c r="DJF646" s="61"/>
      <c r="DJG646" s="104"/>
      <c r="DJH646" s="60"/>
      <c r="DJI646" s="61"/>
      <c r="DJJ646" s="104"/>
      <c r="DJK646" s="60"/>
      <c r="DJL646" s="61"/>
      <c r="DJM646" s="104"/>
      <c r="DJN646" s="60"/>
      <c r="DJO646" s="61"/>
      <c r="DJP646" s="104"/>
      <c r="DJQ646" s="60"/>
      <c r="DJR646" s="61"/>
      <c r="DJS646" s="104"/>
      <c r="DJT646" s="60"/>
      <c r="DJU646" s="61"/>
      <c r="DJV646" s="104"/>
      <c r="DJW646" s="60"/>
      <c r="DJX646" s="61"/>
      <c r="DJY646" s="104"/>
      <c r="DJZ646" s="60"/>
      <c r="DKA646" s="61"/>
      <c r="DKB646" s="104"/>
      <c r="DKC646" s="60"/>
      <c r="DKD646" s="61"/>
      <c r="DKE646" s="104"/>
      <c r="DKF646" s="60"/>
      <c r="DKG646" s="61"/>
      <c r="DKH646" s="104"/>
      <c r="DKI646" s="60"/>
      <c r="DKJ646" s="61"/>
      <c r="DKK646" s="104"/>
      <c r="DKL646" s="60"/>
      <c r="DKM646" s="61"/>
      <c r="DKN646" s="104"/>
      <c r="DKO646" s="60"/>
      <c r="DKP646" s="61"/>
      <c r="DKQ646" s="104"/>
      <c r="DKR646" s="60"/>
      <c r="DKS646" s="61"/>
      <c r="DKT646" s="104"/>
      <c r="DKU646" s="60"/>
      <c r="DKV646" s="61"/>
      <c r="DKW646" s="104"/>
      <c r="DKX646" s="60"/>
      <c r="DKY646" s="61"/>
      <c r="DKZ646" s="104"/>
      <c r="DLA646" s="60"/>
      <c r="DLB646" s="61"/>
      <c r="DLC646" s="104"/>
      <c r="DLD646" s="60"/>
      <c r="DLE646" s="61"/>
      <c r="DLF646" s="104"/>
      <c r="DLG646" s="60"/>
      <c r="DLH646" s="61"/>
      <c r="DLI646" s="104"/>
      <c r="DLJ646" s="60"/>
      <c r="DLK646" s="61"/>
      <c r="DLL646" s="104"/>
      <c r="DLM646" s="60"/>
      <c r="DLN646" s="61"/>
      <c r="DLO646" s="104"/>
      <c r="DLP646" s="60"/>
      <c r="DLQ646" s="61"/>
      <c r="DLR646" s="104"/>
      <c r="DLS646" s="60"/>
      <c r="DLT646" s="61"/>
      <c r="DLU646" s="104"/>
      <c r="DLV646" s="60"/>
      <c r="DLW646" s="61"/>
      <c r="DLX646" s="104"/>
      <c r="DLY646" s="60"/>
      <c r="DLZ646" s="61"/>
      <c r="DMA646" s="104"/>
      <c r="DMB646" s="60"/>
      <c r="DMC646" s="61"/>
      <c r="DMD646" s="104"/>
      <c r="DME646" s="60"/>
      <c r="DMF646" s="61"/>
      <c r="DMG646" s="104"/>
      <c r="DMH646" s="60"/>
      <c r="DMI646" s="61"/>
      <c r="DMJ646" s="104"/>
      <c r="DMK646" s="60"/>
      <c r="DML646" s="61"/>
      <c r="DMM646" s="104"/>
      <c r="DMN646" s="60"/>
      <c r="DMO646" s="61"/>
      <c r="DMP646" s="104"/>
      <c r="DMQ646" s="60"/>
      <c r="DMR646" s="61"/>
      <c r="DMS646" s="104"/>
      <c r="DMT646" s="60"/>
      <c r="DMU646" s="61"/>
      <c r="DMV646" s="104"/>
      <c r="DMW646" s="60"/>
      <c r="DMX646" s="61"/>
      <c r="DMY646" s="104"/>
      <c r="DMZ646" s="60"/>
      <c r="DNA646" s="61"/>
      <c r="DNB646" s="104"/>
      <c r="DNC646" s="60"/>
      <c r="DND646" s="61"/>
      <c r="DNE646" s="104"/>
      <c r="DNF646" s="60"/>
      <c r="DNG646" s="61"/>
      <c r="DNH646" s="104"/>
      <c r="DNI646" s="60"/>
      <c r="DNJ646" s="61"/>
      <c r="DNK646" s="104"/>
      <c r="DNL646" s="60"/>
      <c r="DNM646" s="61"/>
      <c r="DNN646" s="104"/>
      <c r="DNO646" s="60"/>
      <c r="DNP646" s="61"/>
      <c r="DNQ646" s="104"/>
      <c r="DNR646" s="60"/>
      <c r="DNS646" s="61"/>
      <c r="DNT646" s="104"/>
      <c r="DNU646" s="60"/>
      <c r="DNV646" s="61"/>
      <c r="DNW646" s="104"/>
      <c r="DNX646" s="60"/>
      <c r="DNY646" s="61"/>
      <c r="DNZ646" s="104"/>
      <c r="DOA646" s="60"/>
      <c r="DOB646" s="61"/>
      <c r="DOC646" s="104"/>
      <c r="DOD646" s="60"/>
      <c r="DOE646" s="61"/>
      <c r="DOF646" s="104"/>
      <c r="DOG646" s="60"/>
      <c r="DOH646" s="61"/>
      <c r="DOI646" s="104"/>
      <c r="DOJ646" s="60"/>
      <c r="DOK646" s="61"/>
      <c r="DOL646" s="104"/>
      <c r="DOM646" s="60"/>
      <c r="DON646" s="61"/>
      <c r="DOO646" s="104"/>
      <c r="DOP646" s="60"/>
      <c r="DOQ646" s="61"/>
      <c r="DOR646" s="104"/>
      <c r="DOS646" s="60"/>
      <c r="DOT646" s="61"/>
      <c r="DOU646" s="104"/>
      <c r="DOV646" s="60"/>
      <c r="DOW646" s="61"/>
      <c r="DOX646" s="104"/>
      <c r="DOY646" s="60"/>
      <c r="DOZ646" s="61"/>
      <c r="DPA646" s="104"/>
      <c r="DPB646" s="60"/>
      <c r="DPC646" s="61"/>
      <c r="DPD646" s="104"/>
      <c r="DPE646" s="60"/>
      <c r="DPF646" s="61"/>
      <c r="DPG646" s="104"/>
      <c r="DPH646" s="60"/>
      <c r="DPI646" s="61"/>
      <c r="DPJ646" s="104"/>
      <c r="DPK646" s="60"/>
      <c r="DPL646" s="61"/>
      <c r="DPM646" s="104"/>
      <c r="DPN646" s="60"/>
      <c r="DPO646" s="61"/>
      <c r="DPP646" s="104"/>
      <c r="DPQ646" s="60"/>
      <c r="DPR646" s="61"/>
      <c r="DPS646" s="104"/>
      <c r="DPT646" s="60"/>
      <c r="DPU646" s="61"/>
      <c r="DPV646" s="104"/>
      <c r="DPW646" s="60"/>
      <c r="DPX646" s="61"/>
      <c r="DPY646" s="104"/>
      <c r="DPZ646" s="60"/>
      <c r="DQA646" s="61"/>
      <c r="DQB646" s="104"/>
      <c r="DQC646" s="60"/>
      <c r="DQD646" s="61"/>
      <c r="DQE646" s="104"/>
      <c r="DQF646" s="60"/>
      <c r="DQG646" s="61"/>
      <c r="DQH646" s="104"/>
      <c r="DQI646" s="60"/>
      <c r="DQJ646" s="61"/>
      <c r="DQK646" s="104"/>
      <c r="DQL646" s="60"/>
      <c r="DQM646" s="61"/>
      <c r="DQN646" s="104"/>
      <c r="DQO646" s="60"/>
      <c r="DQP646" s="61"/>
      <c r="DQQ646" s="104"/>
      <c r="DQR646" s="60"/>
      <c r="DQS646" s="61"/>
      <c r="DQT646" s="104"/>
      <c r="DQU646" s="60"/>
      <c r="DQV646" s="61"/>
      <c r="DQW646" s="104"/>
      <c r="DQX646" s="60"/>
      <c r="DQY646" s="61"/>
      <c r="DQZ646" s="104"/>
      <c r="DRA646" s="60"/>
      <c r="DRB646" s="61"/>
      <c r="DRC646" s="104"/>
      <c r="DRD646" s="60"/>
      <c r="DRE646" s="61"/>
      <c r="DRF646" s="104"/>
      <c r="DRG646" s="60"/>
      <c r="DRH646" s="61"/>
      <c r="DRI646" s="104"/>
      <c r="DRJ646" s="60"/>
      <c r="DRK646" s="61"/>
      <c r="DRL646" s="104"/>
      <c r="DRM646" s="60"/>
      <c r="DRN646" s="61"/>
      <c r="DRO646" s="104"/>
      <c r="DRP646" s="60"/>
      <c r="DRQ646" s="61"/>
      <c r="DRR646" s="104"/>
      <c r="DRS646" s="60"/>
      <c r="DRT646" s="61"/>
      <c r="DRU646" s="104"/>
      <c r="DRV646" s="60"/>
      <c r="DRW646" s="61"/>
      <c r="DRX646" s="104"/>
      <c r="DRY646" s="60"/>
      <c r="DRZ646" s="61"/>
      <c r="DSA646" s="104"/>
      <c r="DSB646" s="60"/>
      <c r="DSC646" s="61"/>
      <c r="DSD646" s="104"/>
      <c r="DSE646" s="60"/>
      <c r="DSF646" s="61"/>
      <c r="DSG646" s="104"/>
      <c r="DSH646" s="60"/>
      <c r="DSI646" s="61"/>
      <c r="DSJ646" s="104"/>
      <c r="DSK646" s="60"/>
      <c r="DSL646" s="61"/>
      <c r="DSM646" s="104"/>
      <c r="DSN646" s="60"/>
      <c r="DSO646" s="61"/>
      <c r="DSP646" s="104"/>
      <c r="DSQ646" s="60"/>
      <c r="DSR646" s="61"/>
      <c r="DSS646" s="104"/>
      <c r="DST646" s="60"/>
      <c r="DSU646" s="61"/>
      <c r="DSV646" s="104"/>
      <c r="DSW646" s="60"/>
      <c r="DSX646" s="61"/>
      <c r="DSY646" s="104"/>
      <c r="DSZ646" s="60"/>
      <c r="DTA646" s="61"/>
      <c r="DTB646" s="104"/>
      <c r="DTC646" s="60"/>
      <c r="DTD646" s="61"/>
      <c r="DTE646" s="104"/>
      <c r="DTF646" s="60"/>
      <c r="DTG646" s="61"/>
      <c r="DTH646" s="104"/>
      <c r="DTI646" s="60"/>
      <c r="DTJ646" s="61"/>
      <c r="DTK646" s="104"/>
      <c r="DTL646" s="60"/>
      <c r="DTM646" s="61"/>
      <c r="DTN646" s="104"/>
      <c r="DTO646" s="60"/>
      <c r="DTP646" s="61"/>
      <c r="DTQ646" s="104"/>
      <c r="DTR646" s="60"/>
      <c r="DTS646" s="61"/>
      <c r="DTT646" s="104"/>
      <c r="DTU646" s="60"/>
      <c r="DTV646" s="61"/>
      <c r="DTW646" s="104"/>
      <c r="DTX646" s="60"/>
      <c r="DTY646" s="61"/>
      <c r="DTZ646" s="104"/>
      <c r="DUA646" s="60"/>
      <c r="DUB646" s="61"/>
      <c r="DUC646" s="104"/>
      <c r="DUD646" s="60"/>
      <c r="DUE646" s="61"/>
      <c r="DUF646" s="104"/>
      <c r="DUG646" s="60"/>
      <c r="DUH646" s="61"/>
      <c r="DUI646" s="104"/>
      <c r="DUJ646" s="60"/>
      <c r="DUK646" s="61"/>
      <c r="DUL646" s="104"/>
      <c r="DUM646" s="60"/>
      <c r="DUN646" s="61"/>
      <c r="DUO646" s="104"/>
      <c r="DUP646" s="60"/>
      <c r="DUQ646" s="61"/>
      <c r="DUR646" s="104"/>
      <c r="DUS646" s="60"/>
      <c r="DUT646" s="61"/>
      <c r="DUU646" s="104"/>
      <c r="DUV646" s="60"/>
      <c r="DUW646" s="61"/>
      <c r="DUX646" s="104"/>
      <c r="DUY646" s="60"/>
      <c r="DUZ646" s="61"/>
      <c r="DVA646" s="104"/>
      <c r="DVB646" s="60"/>
      <c r="DVC646" s="61"/>
      <c r="DVD646" s="104"/>
      <c r="DVE646" s="60"/>
      <c r="DVF646" s="61"/>
      <c r="DVG646" s="104"/>
      <c r="DVH646" s="60"/>
      <c r="DVI646" s="61"/>
      <c r="DVJ646" s="104"/>
      <c r="DVK646" s="60"/>
      <c r="DVL646" s="61"/>
      <c r="DVM646" s="104"/>
      <c r="DVN646" s="60"/>
      <c r="DVO646" s="61"/>
      <c r="DVP646" s="104"/>
      <c r="DVQ646" s="60"/>
      <c r="DVR646" s="61"/>
      <c r="DVS646" s="104"/>
      <c r="DVT646" s="60"/>
      <c r="DVU646" s="61"/>
      <c r="DVV646" s="104"/>
      <c r="DVW646" s="60"/>
      <c r="DVX646" s="61"/>
      <c r="DVY646" s="104"/>
      <c r="DVZ646" s="60"/>
      <c r="DWA646" s="61"/>
      <c r="DWB646" s="104"/>
      <c r="DWC646" s="60"/>
      <c r="DWD646" s="61"/>
      <c r="DWE646" s="104"/>
      <c r="DWF646" s="60"/>
      <c r="DWG646" s="61"/>
      <c r="DWH646" s="104"/>
      <c r="DWI646" s="60"/>
      <c r="DWJ646" s="61"/>
      <c r="DWK646" s="104"/>
      <c r="DWL646" s="60"/>
      <c r="DWM646" s="61"/>
      <c r="DWN646" s="104"/>
      <c r="DWO646" s="60"/>
      <c r="DWP646" s="61"/>
      <c r="DWQ646" s="104"/>
      <c r="DWR646" s="60"/>
      <c r="DWS646" s="61"/>
      <c r="DWT646" s="104"/>
      <c r="DWU646" s="60"/>
      <c r="DWV646" s="61"/>
      <c r="DWW646" s="104"/>
      <c r="DWX646" s="60"/>
      <c r="DWY646" s="61"/>
      <c r="DWZ646" s="104"/>
      <c r="DXA646" s="60"/>
      <c r="DXB646" s="61"/>
      <c r="DXC646" s="104"/>
      <c r="DXD646" s="60"/>
      <c r="DXE646" s="61"/>
      <c r="DXF646" s="104"/>
      <c r="DXG646" s="60"/>
      <c r="DXH646" s="61"/>
      <c r="DXI646" s="104"/>
      <c r="DXJ646" s="60"/>
      <c r="DXK646" s="61"/>
      <c r="DXL646" s="104"/>
      <c r="DXM646" s="60"/>
      <c r="DXN646" s="61"/>
      <c r="DXO646" s="104"/>
      <c r="DXP646" s="60"/>
      <c r="DXQ646" s="61"/>
      <c r="DXR646" s="104"/>
      <c r="DXS646" s="60"/>
      <c r="DXT646" s="61"/>
      <c r="DXU646" s="104"/>
      <c r="DXV646" s="60"/>
      <c r="DXW646" s="61"/>
      <c r="DXX646" s="104"/>
      <c r="DXY646" s="60"/>
      <c r="DXZ646" s="61"/>
      <c r="DYA646" s="104"/>
      <c r="DYB646" s="60"/>
      <c r="DYC646" s="61"/>
      <c r="DYD646" s="104"/>
      <c r="DYE646" s="60"/>
      <c r="DYF646" s="61"/>
      <c r="DYG646" s="104"/>
      <c r="DYH646" s="60"/>
      <c r="DYI646" s="61"/>
      <c r="DYJ646" s="104"/>
      <c r="DYK646" s="60"/>
      <c r="DYL646" s="61"/>
      <c r="DYM646" s="104"/>
      <c r="DYN646" s="60"/>
      <c r="DYO646" s="61"/>
      <c r="DYP646" s="104"/>
      <c r="DYQ646" s="60"/>
      <c r="DYR646" s="61"/>
      <c r="DYS646" s="104"/>
      <c r="DYT646" s="60"/>
      <c r="DYU646" s="61"/>
      <c r="DYV646" s="104"/>
      <c r="DYW646" s="60"/>
      <c r="DYX646" s="61"/>
      <c r="DYY646" s="104"/>
      <c r="DYZ646" s="60"/>
      <c r="DZA646" s="61"/>
      <c r="DZB646" s="104"/>
      <c r="DZC646" s="60"/>
      <c r="DZD646" s="61"/>
      <c r="DZE646" s="104"/>
      <c r="DZF646" s="60"/>
      <c r="DZG646" s="61"/>
      <c r="DZH646" s="104"/>
      <c r="DZI646" s="60"/>
      <c r="DZJ646" s="61"/>
      <c r="DZK646" s="104"/>
      <c r="DZL646" s="60"/>
      <c r="DZM646" s="61"/>
      <c r="DZN646" s="104"/>
      <c r="DZO646" s="60"/>
      <c r="DZP646" s="61"/>
      <c r="DZQ646" s="104"/>
      <c r="DZR646" s="60"/>
      <c r="DZS646" s="61"/>
      <c r="DZT646" s="104"/>
      <c r="DZU646" s="60"/>
      <c r="DZV646" s="61"/>
      <c r="DZW646" s="104"/>
      <c r="DZX646" s="60"/>
      <c r="DZY646" s="61"/>
      <c r="DZZ646" s="104"/>
      <c r="EAA646" s="60"/>
      <c r="EAB646" s="61"/>
      <c r="EAC646" s="104"/>
      <c r="EAD646" s="60"/>
      <c r="EAE646" s="61"/>
      <c r="EAF646" s="104"/>
      <c r="EAG646" s="60"/>
      <c r="EAH646" s="61"/>
      <c r="EAI646" s="104"/>
      <c r="EAJ646" s="60"/>
      <c r="EAK646" s="61"/>
      <c r="EAL646" s="104"/>
      <c r="EAM646" s="60"/>
      <c r="EAN646" s="61"/>
      <c r="EAO646" s="104"/>
      <c r="EAP646" s="60"/>
      <c r="EAQ646" s="61"/>
      <c r="EAR646" s="104"/>
      <c r="EAS646" s="60"/>
      <c r="EAT646" s="61"/>
      <c r="EAU646" s="104"/>
      <c r="EAV646" s="60"/>
      <c r="EAW646" s="61"/>
      <c r="EAX646" s="104"/>
      <c r="EAY646" s="60"/>
      <c r="EAZ646" s="61"/>
      <c r="EBA646" s="104"/>
      <c r="EBB646" s="60"/>
      <c r="EBC646" s="61"/>
      <c r="EBD646" s="104"/>
      <c r="EBE646" s="60"/>
      <c r="EBF646" s="61"/>
      <c r="EBG646" s="104"/>
      <c r="EBH646" s="60"/>
      <c r="EBI646" s="61"/>
      <c r="EBJ646" s="104"/>
      <c r="EBK646" s="60"/>
      <c r="EBL646" s="61"/>
      <c r="EBM646" s="104"/>
      <c r="EBN646" s="60"/>
      <c r="EBO646" s="61"/>
      <c r="EBP646" s="104"/>
      <c r="EBQ646" s="60"/>
      <c r="EBR646" s="61"/>
      <c r="EBS646" s="104"/>
      <c r="EBT646" s="60"/>
      <c r="EBU646" s="61"/>
      <c r="EBV646" s="104"/>
      <c r="EBW646" s="60"/>
      <c r="EBX646" s="61"/>
      <c r="EBY646" s="104"/>
      <c r="EBZ646" s="60"/>
      <c r="ECA646" s="61"/>
      <c r="ECB646" s="104"/>
      <c r="ECC646" s="60"/>
      <c r="ECD646" s="61"/>
      <c r="ECE646" s="104"/>
      <c r="ECF646" s="60"/>
      <c r="ECG646" s="61"/>
      <c r="ECH646" s="104"/>
      <c r="ECI646" s="60"/>
      <c r="ECJ646" s="61"/>
      <c r="ECK646" s="104"/>
      <c r="ECL646" s="60"/>
      <c r="ECM646" s="61"/>
      <c r="ECN646" s="104"/>
      <c r="ECO646" s="60"/>
      <c r="ECP646" s="61"/>
      <c r="ECQ646" s="104"/>
      <c r="ECR646" s="60"/>
      <c r="ECS646" s="61"/>
      <c r="ECT646" s="104"/>
      <c r="ECU646" s="60"/>
      <c r="ECV646" s="61"/>
      <c r="ECW646" s="104"/>
      <c r="ECX646" s="60"/>
      <c r="ECY646" s="61"/>
      <c r="ECZ646" s="104"/>
      <c r="EDA646" s="60"/>
      <c r="EDB646" s="61"/>
      <c r="EDC646" s="104"/>
      <c r="EDD646" s="60"/>
      <c r="EDE646" s="61"/>
      <c r="EDF646" s="104"/>
      <c r="EDG646" s="60"/>
      <c r="EDH646" s="61"/>
      <c r="EDI646" s="104"/>
      <c r="EDJ646" s="60"/>
      <c r="EDK646" s="61"/>
      <c r="EDL646" s="104"/>
      <c r="EDM646" s="60"/>
      <c r="EDN646" s="61"/>
      <c r="EDO646" s="104"/>
      <c r="EDP646" s="60"/>
      <c r="EDQ646" s="61"/>
      <c r="EDR646" s="104"/>
      <c r="EDS646" s="60"/>
      <c r="EDT646" s="61"/>
      <c r="EDU646" s="104"/>
      <c r="EDV646" s="60"/>
      <c r="EDW646" s="61"/>
      <c r="EDX646" s="104"/>
      <c r="EDY646" s="60"/>
      <c r="EDZ646" s="61"/>
      <c r="EEA646" s="104"/>
      <c r="EEB646" s="60"/>
      <c r="EEC646" s="61"/>
      <c r="EED646" s="104"/>
      <c r="EEE646" s="60"/>
      <c r="EEF646" s="61"/>
      <c r="EEG646" s="104"/>
      <c r="EEH646" s="60"/>
      <c r="EEI646" s="61"/>
      <c r="EEJ646" s="104"/>
      <c r="EEK646" s="60"/>
      <c r="EEL646" s="61"/>
      <c r="EEM646" s="104"/>
      <c r="EEN646" s="60"/>
      <c r="EEO646" s="61"/>
      <c r="EEP646" s="104"/>
      <c r="EEQ646" s="60"/>
      <c r="EER646" s="61"/>
      <c r="EES646" s="104"/>
      <c r="EET646" s="60"/>
      <c r="EEU646" s="61"/>
      <c r="EEV646" s="104"/>
      <c r="EEW646" s="60"/>
      <c r="EEX646" s="61"/>
      <c r="EEY646" s="104"/>
      <c r="EEZ646" s="60"/>
      <c r="EFA646" s="61"/>
      <c r="EFB646" s="104"/>
      <c r="EFC646" s="60"/>
      <c r="EFD646" s="61"/>
      <c r="EFE646" s="104"/>
      <c r="EFF646" s="60"/>
      <c r="EFG646" s="61"/>
      <c r="EFH646" s="104"/>
      <c r="EFI646" s="60"/>
      <c r="EFJ646" s="61"/>
      <c r="EFK646" s="104"/>
      <c r="EFL646" s="60"/>
      <c r="EFM646" s="61"/>
      <c r="EFN646" s="104"/>
      <c r="EFO646" s="60"/>
      <c r="EFP646" s="61"/>
      <c r="EFQ646" s="104"/>
      <c r="EFR646" s="60"/>
      <c r="EFS646" s="61"/>
      <c r="EFT646" s="104"/>
      <c r="EFU646" s="60"/>
      <c r="EFV646" s="61"/>
      <c r="EFW646" s="104"/>
      <c r="EFX646" s="60"/>
      <c r="EFY646" s="61"/>
      <c r="EFZ646" s="104"/>
      <c r="EGA646" s="60"/>
      <c r="EGB646" s="61"/>
      <c r="EGC646" s="104"/>
      <c r="EGD646" s="60"/>
      <c r="EGE646" s="61"/>
      <c r="EGF646" s="104"/>
      <c r="EGG646" s="60"/>
      <c r="EGH646" s="61"/>
      <c r="EGI646" s="104"/>
      <c r="EGJ646" s="60"/>
      <c r="EGK646" s="61"/>
      <c r="EGL646" s="104"/>
      <c r="EGM646" s="60"/>
      <c r="EGN646" s="61"/>
      <c r="EGO646" s="104"/>
      <c r="EGP646" s="60"/>
      <c r="EGQ646" s="61"/>
      <c r="EGR646" s="104"/>
      <c r="EGS646" s="60"/>
      <c r="EGT646" s="61"/>
      <c r="EGU646" s="104"/>
      <c r="EGV646" s="60"/>
      <c r="EGW646" s="61"/>
      <c r="EGX646" s="104"/>
      <c r="EGY646" s="60"/>
      <c r="EGZ646" s="61"/>
      <c r="EHA646" s="104"/>
      <c r="EHB646" s="60"/>
      <c r="EHC646" s="61"/>
      <c r="EHD646" s="104"/>
      <c r="EHE646" s="60"/>
      <c r="EHF646" s="61"/>
      <c r="EHG646" s="104"/>
      <c r="EHH646" s="60"/>
      <c r="EHI646" s="61"/>
      <c r="EHJ646" s="104"/>
      <c r="EHK646" s="60"/>
      <c r="EHL646" s="61"/>
      <c r="EHM646" s="104"/>
      <c r="EHN646" s="60"/>
      <c r="EHO646" s="61"/>
      <c r="EHP646" s="104"/>
      <c r="EHQ646" s="60"/>
      <c r="EHR646" s="61"/>
      <c r="EHS646" s="104"/>
      <c r="EHT646" s="60"/>
      <c r="EHU646" s="61"/>
      <c r="EHV646" s="104"/>
      <c r="EHW646" s="60"/>
      <c r="EHX646" s="61"/>
      <c r="EHY646" s="104"/>
      <c r="EHZ646" s="60"/>
      <c r="EIA646" s="61"/>
      <c r="EIB646" s="104"/>
      <c r="EIC646" s="60"/>
      <c r="EID646" s="61"/>
      <c r="EIE646" s="104"/>
      <c r="EIF646" s="60"/>
      <c r="EIG646" s="61"/>
      <c r="EIH646" s="104"/>
      <c r="EII646" s="60"/>
      <c r="EIJ646" s="61"/>
      <c r="EIK646" s="104"/>
      <c r="EIL646" s="60"/>
      <c r="EIM646" s="61"/>
      <c r="EIN646" s="104"/>
      <c r="EIO646" s="60"/>
      <c r="EIP646" s="61"/>
      <c r="EIQ646" s="104"/>
      <c r="EIR646" s="60"/>
      <c r="EIS646" s="61"/>
      <c r="EIT646" s="104"/>
      <c r="EIU646" s="60"/>
      <c r="EIV646" s="61"/>
      <c r="EIW646" s="104"/>
      <c r="EIX646" s="60"/>
      <c r="EIY646" s="61"/>
      <c r="EIZ646" s="104"/>
      <c r="EJA646" s="60"/>
      <c r="EJB646" s="61"/>
      <c r="EJC646" s="104"/>
      <c r="EJD646" s="60"/>
      <c r="EJE646" s="61"/>
      <c r="EJF646" s="104"/>
      <c r="EJG646" s="60"/>
      <c r="EJH646" s="61"/>
      <c r="EJI646" s="104"/>
      <c r="EJJ646" s="60"/>
      <c r="EJK646" s="61"/>
      <c r="EJL646" s="104"/>
      <c r="EJM646" s="60"/>
      <c r="EJN646" s="61"/>
      <c r="EJO646" s="104"/>
      <c r="EJP646" s="60"/>
      <c r="EJQ646" s="61"/>
      <c r="EJR646" s="104"/>
      <c r="EJS646" s="60"/>
      <c r="EJT646" s="61"/>
      <c r="EJU646" s="104"/>
      <c r="EJV646" s="60"/>
      <c r="EJW646" s="61"/>
      <c r="EJX646" s="104"/>
      <c r="EJY646" s="60"/>
      <c r="EJZ646" s="61"/>
      <c r="EKA646" s="104"/>
      <c r="EKB646" s="60"/>
      <c r="EKC646" s="61"/>
      <c r="EKD646" s="104"/>
      <c r="EKE646" s="60"/>
      <c r="EKF646" s="61"/>
      <c r="EKG646" s="104"/>
      <c r="EKH646" s="60"/>
      <c r="EKI646" s="61"/>
      <c r="EKJ646" s="104"/>
      <c r="EKK646" s="60"/>
      <c r="EKL646" s="61"/>
      <c r="EKM646" s="104"/>
      <c r="EKN646" s="60"/>
      <c r="EKO646" s="61"/>
      <c r="EKP646" s="104"/>
      <c r="EKQ646" s="60"/>
      <c r="EKR646" s="61"/>
      <c r="EKS646" s="104"/>
      <c r="EKT646" s="60"/>
      <c r="EKU646" s="61"/>
      <c r="EKV646" s="104"/>
      <c r="EKW646" s="60"/>
      <c r="EKX646" s="61"/>
      <c r="EKY646" s="104"/>
      <c r="EKZ646" s="60"/>
      <c r="ELA646" s="61"/>
      <c r="ELB646" s="104"/>
      <c r="ELC646" s="60"/>
      <c r="ELD646" s="61"/>
      <c r="ELE646" s="104"/>
      <c r="ELF646" s="60"/>
      <c r="ELG646" s="61"/>
      <c r="ELH646" s="104"/>
      <c r="ELI646" s="60"/>
      <c r="ELJ646" s="61"/>
      <c r="ELK646" s="104"/>
      <c r="ELL646" s="60"/>
      <c r="ELM646" s="61"/>
      <c r="ELN646" s="104"/>
      <c r="ELO646" s="60"/>
      <c r="ELP646" s="61"/>
      <c r="ELQ646" s="104"/>
      <c r="ELR646" s="60"/>
      <c r="ELS646" s="61"/>
      <c r="ELT646" s="104"/>
      <c r="ELU646" s="60"/>
      <c r="ELV646" s="61"/>
      <c r="ELW646" s="104"/>
      <c r="ELX646" s="60"/>
      <c r="ELY646" s="61"/>
      <c r="ELZ646" s="104"/>
      <c r="EMA646" s="60"/>
      <c r="EMB646" s="61"/>
      <c r="EMC646" s="104"/>
      <c r="EMD646" s="60"/>
      <c r="EME646" s="61"/>
      <c r="EMF646" s="104"/>
      <c r="EMG646" s="60"/>
      <c r="EMH646" s="61"/>
      <c r="EMI646" s="104"/>
      <c r="EMJ646" s="60"/>
      <c r="EMK646" s="61"/>
      <c r="EML646" s="104"/>
      <c r="EMM646" s="60"/>
      <c r="EMN646" s="61"/>
      <c r="EMO646" s="104"/>
      <c r="EMP646" s="60"/>
      <c r="EMQ646" s="61"/>
      <c r="EMR646" s="104"/>
      <c r="EMS646" s="60"/>
      <c r="EMT646" s="61"/>
      <c r="EMU646" s="104"/>
      <c r="EMV646" s="60"/>
      <c r="EMW646" s="61"/>
      <c r="EMX646" s="104"/>
      <c r="EMY646" s="60"/>
      <c r="EMZ646" s="61"/>
      <c r="ENA646" s="104"/>
      <c r="ENB646" s="60"/>
      <c r="ENC646" s="61"/>
      <c r="END646" s="104"/>
      <c r="ENE646" s="60"/>
      <c r="ENF646" s="61"/>
      <c r="ENG646" s="104"/>
      <c r="ENH646" s="60"/>
      <c r="ENI646" s="61"/>
      <c r="ENJ646" s="104"/>
      <c r="ENK646" s="60"/>
      <c r="ENL646" s="61"/>
      <c r="ENM646" s="104"/>
      <c r="ENN646" s="60"/>
      <c r="ENO646" s="61"/>
      <c r="ENP646" s="104"/>
      <c r="ENQ646" s="60"/>
      <c r="ENR646" s="61"/>
      <c r="ENS646" s="104"/>
      <c r="ENT646" s="60"/>
      <c r="ENU646" s="61"/>
      <c r="ENV646" s="104"/>
      <c r="ENW646" s="60"/>
      <c r="ENX646" s="61"/>
      <c r="ENY646" s="104"/>
      <c r="ENZ646" s="60"/>
      <c r="EOA646" s="61"/>
      <c r="EOB646" s="104"/>
      <c r="EOC646" s="60"/>
      <c r="EOD646" s="61"/>
      <c r="EOE646" s="104"/>
      <c r="EOF646" s="60"/>
      <c r="EOG646" s="61"/>
      <c r="EOH646" s="104"/>
      <c r="EOI646" s="60"/>
      <c r="EOJ646" s="61"/>
      <c r="EOK646" s="104"/>
      <c r="EOL646" s="60"/>
      <c r="EOM646" s="61"/>
      <c r="EON646" s="104"/>
      <c r="EOO646" s="60"/>
      <c r="EOP646" s="61"/>
      <c r="EOQ646" s="104"/>
      <c r="EOR646" s="60"/>
      <c r="EOS646" s="61"/>
      <c r="EOT646" s="104"/>
      <c r="EOU646" s="60"/>
      <c r="EOV646" s="61"/>
      <c r="EOW646" s="104"/>
      <c r="EOX646" s="60"/>
      <c r="EOY646" s="61"/>
      <c r="EOZ646" s="104"/>
      <c r="EPA646" s="60"/>
      <c r="EPB646" s="61"/>
      <c r="EPC646" s="104"/>
      <c r="EPD646" s="60"/>
      <c r="EPE646" s="61"/>
      <c r="EPF646" s="104"/>
      <c r="EPG646" s="60"/>
      <c r="EPH646" s="61"/>
      <c r="EPI646" s="104"/>
      <c r="EPJ646" s="60"/>
      <c r="EPK646" s="61"/>
      <c r="EPL646" s="104"/>
      <c r="EPM646" s="60"/>
      <c r="EPN646" s="61"/>
      <c r="EPO646" s="104"/>
      <c r="EPP646" s="60"/>
      <c r="EPQ646" s="61"/>
      <c r="EPR646" s="104"/>
      <c r="EPS646" s="60"/>
      <c r="EPT646" s="61"/>
      <c r="EPU646" s="104"/>
      <c r="EPV646" s="60"/>
      <c r="EPW646" s="61"/>
      <c r="EPX646" s="104"/>
      <c r="EPY646" s="60"/>
      <c r="EPZ646" s="61"/>
      <c r="EQA646" s="104"/>
      <c r="EQB646" s="60"/>
      <c r="EQC646" s="61"/>
      <c r="EQD646" s="104"/>
      <c r="EQE646" s="60"/>
      <c r="EQF646" s="61"/>
      <c r="EQG646" s="104"/>
      <c r="EQH646" s="60"/>
      <c r="EQI646" s="61"/>
      <c r="EQJ646" s="104"/>
      <c r="EQK646" s="60"/>
      <c r="EQL646" s="61"/>
      <c r="EQM646" s="104"/>
      <c r="EQN646" s="60"/>
      <c r="EQO646" s="61"/>
      <c r="EQP646" s="104"/>
      <c r="EQQ646" s="60"/>
      <c r="EQR646" s="61"/>
      <c r="EQS646" s="104"/>
      <c r="EQT646" s="60"/>
      <c r="EQU646" s="61"/>
      <c r="EQV646" s="104"/>
      <c r="EQW646" s="60"/>
      <c r="EQX646" s="61"/>
      <c r="EQY646" s="104"/>
      <c r="EQZ646" s="60"/>
      <c r="ERA646" s="61"/>
      <c r="ERB646" s="104"/>
      <c r="ERC646" s="60"/>
      <c r="ERD646" s="61"/>
      <c r="ERE646" s="104"/>
      <c r="ERF646" s="60"/>
      <c r="ERG646" s="61"/>
      <c r="ERH646" s="104"/>
      <c r="ERI646" s="60"/>
      <c r="ERJ646" s="61"/>
      <c r="ERK646" s="104"/>
      <c r="ERL646" s="60"/>
      <c r="ERM646" s="61"/>
      <c r="ERN646" s="104"/>
      <c r="ERO646" s="60"/>
      <c r="ERP646" s="61"/>
      <c r="ERQ646" s="104"/>
      <c r="ERR646" s="60"/>
      <c r="ERS646" s="61"/>
      <c r="ERT646" s="104"/>
      <c r="ERU646" s="60"/>
      <c r="ERV646" s="61"/>
      <c r="ERW646" s="104"/>
      <c r="ERX646" s="60"/>
      <c r="ERY646" s="61"/>
      <c r="ERZ646" s="104"/>
      <c r="ESA646" s="60"/>
      <c r="ESB646" s="61"/>
      <c r="ESC646" s="104"/>
      <c r="ESD646" s="60"/>
      <c r="ESE646" s="61"/>
      <c r="ESF646" s="104"/>
      <c r="ESG646" s="60"/>
      <c r="ESH646" s="61"/>
      <c r="ESI646" s="104"/>
      <c r="ESJ646" s="60"/>
      <c r="ESK646" s="61"/>
      <c r="ESL646" s="104"/>
      <c r="ESM646" s="60"/>
      <c r="ESN646" s="61"/>
      <c r="ESO646" s="104"/>
      <c r="ESP646" s="60"/>
      <c r="ESQ646" s="61"/>
      <c r="ESR646" s="104"/>
      <c r="ESS646" s="60"/>
      <c r="EST646" s="61"/>
      <c r="ESU646" s="104"/>
      <c r="ESV646" s="60"/>
      <c r="ESW646" s="61"/>
      <c r="ESX646" s="104"/>
      <c r="ESY646" s="60"/>
      <c r="ESZ646" s="61"/>
      <c r="ETA646" s="104"/>
      <c r="ETB646" s="60"/>
      <c r="ETC646" s="61"/>
      <c r="ETD646" s="104"/>
      <c r="ETE646" s="60"/>
      <c r="ETF646" s="61"/>
      <c r="ETG646" s="104"/>
      <c r="ETH646" s="60"/>
      <c r="ETI646" s="61"/>
      <c r="ETJ646" s="104"/>
      <c r="ETK646" s="60"/>
      <c r="ETL646" s="61"/>
      <c r="ETM646" s="104"/>
      <c r="ETN646" s="60"/>
      <c r="ETO646" s="61"/>
      <c r="ETP646" s="104"/>
      <c r="ETQ646" s="60"/>
      <c r="ETR646" s="61"/>
      <c r="ETS646" s="104"/>
      <c r="ETT646" s="60"/>
      <c r="ETU646" s="61"/>
      <c r="ETV646" s="104"/>
      <c r="ETW646" s="60"/>
      <c r="ETX646" s="61"/>
      <c r="ETY646" s="104"/>
      <c r="ETZ646" s="60"/>
      <c r="EUA646" s="61"/>
      <c r="EUB646" s="104"/>
      <c r="EUC646" s="60"/>
      <c r="EUD646" s="61"/>
      <c r="EUE646" s="104"/>
      <c r="EUF646" s="60"/>
      <c r="EUG646" s="61"/>
      <c r="EUH646" s="104"/>
      <c r="EUI646" s="60"/>
      <c r="EUJ646" s="61"/>
      <c r="EUK646" s="104"/>
      <c r="EUL646" s="60"/>
      <c r="EUM646" s="61"/>
      <c r="EUN646" s="104"/>
      <c r="EUO646" s="60"/>
      <c r="EUP646" s="61"/>
      <c r="EUQ646" s="104"/>
      <c r="EUR646" s="60"/>
      <c r="EUS646" s="61"/>
      <c r="EUT646" s="104"/>
      <c r="EUU646" s="60"/>
      <c r="EUV646" s="61"/>
      <c r="EUW646" s="104"/>
      <c r="EUX646" s="60"/>
      <c r="EUY646" s="61"/>
      <c r="EUZ646" s="104"/>
      <c r="EVA646" s="60"/>
      <c r="EVB646" s="61"/>
      <c r="EVC646" s="104"/>
      <c r="EVD646" s="60"/>
      <c r="EVE646" s="61"/>
      <c r="EVF646" s="104"/>
      <c r="EVG646" s="60"/>
      <c r="EVH646" s="61"/>
      <c r="EVI646" s="104"/>
      <c r="EVJ646" s="60"/>
      <c r="EVK646" s="61"/>
      <c r="EVL646" s="104"/>
      <c r="EVM646" s="60"/>
      <c r="EVN646" s="61"/>
      <c r="EVO646" s="104"/>
      <c r="EVP646" s="60"/>
      <c r="EVQ646" s="61"/>
      <c r="EVR646" s="104"/>
      <c r="EVS646" s="60"/>
      <c r="EVT646" s="61"/>
      <c r="EVU646" s="104"/>
      <c r="EVV646" s="60"/>
      <c r="EVW646" s="61"/>
      <c r="EVX646" s="104"/>
      <c r="EVY646" s="60"/>
      <c r="EVZ646" s="61"/>
      <c r="EWA646" s="104"/>
      <c r="EWB646" s="60"/>
      <c r="EWC646" s="61"/>
      <c r="EWD646" s="104"/>
      <c r="EWE646" s="60"/>
      <c r="EWF646" s="61"/>
      <c r="EWG646" s="104"/>
      <c r="EWH646" s="60"/>
      <c r="EWI646" s="61"/>
      <c r="EWJ646" s="104"/>
      <c r="EWK646" s="60"/>
      <c r="EWL646" s="61"/>
      <c r="EWM646" s="104"/>
      <c r="EWN646" s="60"/>
      <c r="EWO646" s="61"/>
      <c r="EWP646" s="104"/>
      <c r="EWQ646" s="60"/>
      <c r="EWR646" s="61"/>
      <c r="EWS646" s="104"/>
      <c r="EWT646" s="60"/>
      <c r="EWU646" s="61"/>
      <c r="EWV646" s="104"/>
      <c r="EWW646" s="60"/>
      <c r="EWX646" s="61"/>
      <c r="EWY646" s="104"/>
      <c r="EWZ646" s="60"/>
      <c r="EXA646" s="61"/>
      <c r="EXB646" s="104"/>
      <c r="EXC646" s="60"/>
      <c r="EXD646" s="61"/>
      <c r="EXE646" s="104"/>
      <c r="EXF646" s="60"/>
      <c r="EXG646" s="61"/>
      <c r="EXH646" s="104"/>
      <c r="EXI646" s="60"/>
      <c r="EXJ646" s="61"/>
      <c r="EXK646" s="104"/>
      <c r="EXL646" s="60"/>
      <c r="EXM646" s="61"/>
      <c r="EXN646" s="104"/>
      <c r="EXO646" s="60"/>
      <c r="EXP646" s="61"/>
      <c r="EXQ646" s="104"/>
      <c r="EXR646" s="60"/>
      <c r="EXS646" s="61"/>
      <c r="EXT646" s="104"/>
      <c r="EXU646" s="60"/>
      <c r="EXV646" s="61"/>
      <c r="EXW646" s="104"/>
      <c r="EXX646" s="60"/>
      <c r="EXY646" s="61"/>
      <c r="EXZ646" s="104"/>
      <c r="EYA646" s="60"/>
      <c r="EYB646" s="61"/>
      <c r="EYC646" s="104"/>
      <c r="EYD646" s="60"/>
      <c r="EYE646" s="61"/>
      <c r="EYF646" s="104"/>
      <c r="EYG646" s="60"/>
      <c r="EYH646" s="61"/>
      <c r="EYI646" s="104"/>
      <c r="EYJ646" s="60"/>
      <c r="EYK646" s="61"/>
      <c r="EYL646" s="104"/>
      <c r="EYM646" s="60"/>
      <c r="EYN646" s="61"/>
      <c r="EYO646" s="104"/>
      <c r="EYP646" s="60"/>
      <c r="EYQ646" s="61"/>
      <c r="EYR646" s="104"/>
      <c r="EYS646" s="60"/>
      <c r="EYT646" s="61"/>
      <c r="EYU646" s="104"/>
      <c r="EYV646" s="60"/>
      <c r="EYW646" s="61"/>
      <c r="EYX646" s="104"/>
      <c r="EYY646" s="60"/>
      <c r="EYZ646" s="61"/>
      <c r="EZA646" s="104"/>
      <c r="EZB646" s="60"/>
      <c r="EZC646" s="61"/>
      <c r="EZD646" s="104"/>
      <c r="EZE646" s="60"/>
      <c r="EZF646" s="61"/>
      <c r="EZG646" s="104"/>
      <c r="EZH646" s="60"/>
      <c r="EZI646" s="61"/>
      <c r="EZJ646" s="104"/>
      <c r="EZK646" s="60"/>
      <c r="EZL646" s="61"/>
      <c r="EZM646" s="104"/>
      <c r="EZN646" s="60"/>
      <c r="EZO646" s="61"/>
      <c r="EZP646" s="104"/>
      <c r="EZQ646" s="60"/>
      <c r="EZR646" s="61"/>
      <c r="EZS646" s="104"/>
      <c r="EZT646" s="60"/>
      <c r="EZU646" s="61"/>
      <c r="EZV646" s="104"/>
      <c r="EZW646" s="60"/>
      <c r="EZX646" s="61"/>
      <c r="EZY646" s="104"/>
      <c r="EZZ646" s="60"/>
      <c r="FAA646" s="61"/>
      <c r="FAB646" s="104"/>
      <c r="FAC646" s="60"/>
      <c r="FAD646" s="61"/>
      <c r="FAE646" s="104"/>
      <c r="FAF646" s="60"/>
      <c r="FAG646" s="61"/>
      <c r="FAH646" s="104"/>
      <c r="FAI646" s="60"/>
      <c r="FAJ646" s="61"/>
      <c r="FAK646" s="104"/>
      <c r="FAL646" s="60"/>
      <c r="FAM646" s="61"/>
      <c r="FAN646" s="104"/>
      <c r="FAO646" s="60"/>
      <c r="FAP646" s="61"/>
      <c r="FAQ646" s="104"/>
      <c r="FAR646" s="60"/>
      <c r="FAS646" s="61"/>
      <c r="FAT646" s="104"/>
      <c r="FAU646" s="60"/>
      <c r="FAV646" s="61"/>
      <c r="FAW646" s="104"/>
      <c r="FAX646" s="60"/>
      <c r="FAY646" s="61"/>
      <c r="FAZ646" s="104"/>
      <c r="FBA646" s="60"/>
      <c r="FBB646" s="61"/>
      <c r="FBC646" s="104"/>
      <c r="FBD646" s="60"/>
      <c r="FBE646" s="61"/>
      <c r="FBF646" s="104"/>
      <c r="FBG646" s="60"/>
      <c r="FBH646" s="61"/>
      <c r="FBI646" s="104"/>
      <c r="FBJ646" s="60"/>
      <c r="FBK646" s="61"/>
      <c r="FBL646" s="104"/>
      <c r="FBM646" s="60"/>
      <c r="FBN646" s="61"/>
      <c r="FBO646" s="104"/>
      <c r="FBP646" s="60"/>
      <c r="FBQ646" s="61"/>
      <c r="FBR646" s="104"/>
      <c r="FBS646" s="60"/>
      <c r="FBT646" s="61"/>
      <c r="FBU646" s="104"/>
      <c r="FBV646" s="60"/>
      <c r="FBW646" s="61"/>
      <c r="FBX646" s="104"/>
      <c r="FBY646" s="60"/>
      <c r="FBZ646" s="61"/>
      <c r="FCA646" s="104"/>
      <c r="FCB646" s="60"/>
      <c r="FCC646" s="61"/>
      <c r="FCD646" s="104"/>
      <c r="FCE646" s="60"/>
      <c r="FCF646" s="61"/>
      <c r="FCG646" s="104"/>
      <c r="FCH646" s="60"/>
      <c r="FCI646" s="61"/>
      <c r="FCJ646" s="104"/>
      <c r="FCK646" s="60"/>
      <c r="FCL646" s="61"/>
      <c r="FCM646" s="104"/>
      <c r="FCN646" s="60"/>
      <c r="FCO646" s="61"/>
      <c r="FCP646" s="104"/>
      <c r="FCQ646" s="60"/>
      <c r="FCR646" s="61"/>
      <c r="FCS646" s="104"/>
      <c r="FCT646" s="60"/>
      <c r="FCU646" s="61"/>
      <c r="FCV646" s="104"/>
      <c r="FCW646" s="60"/>
      <c r="FCX646" s="61"/>
      <c r="FCY646" s="104"/>
      <c r="FCZ646" s="60"/>
      <c r="FDA646" s="61"/>
      <c r="FDB646" s="104"/>
      <c r="FDC646" s="60"/>
      <c r="FDD646" s="61"/>
      <c r="FDE646" s="104"/>
      <c r="FDF646" s="60"/>
      <c r="FDG646" s="61"/>
      <c r="FDH646" s="104"/>
      <c r="FDI646" s="60"/>
      <c r="FDJ646" s="61"/>
      <c r="FDK646" s="104"/>
      <c r="FDL646" s="60"/>
      <c r="FDM646" s="61"/>
      <c r="FDN646" s="104"/>
      <c r="FDO646" s="60"/>
      <c r="FDP646" s="61"/>
      <c r="FDQ646" s="104"/>
      <c r="FDR646" s="60"/>
      <c r="FDS646" s="61"/>
      <c r="FDT646" s="104"/>
      <c r="FDU646" s="60"/>
      <c r="FDV646" s="61"/>
      <c r="FDW646" s="104"/>
      <c r="FDX646" s="60"/>
      <c r="FDY646" s="61"/>
      <c r="FDZ646" s="104"/>
      <c r="FEA646" s="60"/>
      <c r="FEB646" s="61"/>
      <c r="FEC646" s="104"/>
      <c r="FED646" s="60"/>
      <c r="FEE646" s="61"/>
      <c r="FEF646" s="104"/>
      <c r="FEG646" s="60"/>
      <c r="FEH646" s="61"/>
      <c r="FEI646" s="104"/>
      <c r="FEJ646" s="60"/>
      <c r="FEK646" s="61"/>
      <c r="FEL646" s="104"/>
      <c r="FEM646" s="60"/>
      <c r="FEN646" s="61"/>
      <c r="FEO646" s="104"/>
      <c r="FEP646" s="60"/>
      <c r="FEQ646" s="61"/>
      <c r="FER646" s="104"/>
      <c r="FES646" s="60"/>
      <c r="FET646" s="61"/>
      <c r="FEU646" s="104"/>
      <c r="FEV646" s="60"/>
      <c r="FEW646" s="61"/>
      <c r="FEX646" s="104"/>
      <c r="FEY646" s="60"/>
      <c r="FEZ646" s="61"/>
      <c r="FFA646" s="104"/>
      <c r="FFB646" s="60"/>
      <c r="FFC646" s="61"/>
      <c r="FFD646" s="104"/>
      <c r="FFE646" s="60"/>
      <c r="FFF646" s="61"/>
      <c r="FFG646" s="104"/>
      <c r="FFH646" s="60"/>
      <c r="FFI646" s="61"/>
      <c r="FFJ646" s="104"/>
      <c r="FFK646" s="60"/>
      <c r="FFL646" s="61"/>
      <c r="FFM646" s="104"/>
      <c r="FFN646" s="60"/>
      <c r="FFO646" s="61"/>
      <c r="FFP646" s="104"/>
      <c r="FFQ646" s="60"/>
      <c r="FFR646" s="61"/>
      <c r="FFS646" s="104"/>
      <c r="FFT646" s="60"/>
      <c r="FFU646" s="61"/>
      <c r="FFV646" s="104"/>
      <c r="FFW646" s="60"/>
      <c r="FFX646" s="61"/>
      <c r="FFY646" s="104"/>
      <c r="FFZ646" s="60"/>
      <c r="FGA646" s="61"/>
      <c r="FGB646" s="104"/>
      <c r="FGC646" s="60"/>
      <c r="FGD646" s="61"/>
      <c r="FGE646" s="104"/>
      <c r="FGF646" s="60"/>
      <c r="FGG646" s="61"/>
      <c r="FGH646" s="104"/>
      <c r="FGI646" s="60"/>
      <c r="FGJ646" s="61"/>
      <c r="FGK646" s="104"/>
      <c r="FGL646" s="60"/>
      <c r="FGM646" s="61"/>
      <c r="FGN646" s="104"/>
      <c r="FGO646" s="60"/>
      <c r="FGP646" s="61"/>
      <c r="FGQ646" s="104"/>
      <c r="FGR646" s="60"/>
      <c r="FGS646" s="61"/>
      <c r="FGT646" s="104"/>
      <c r="FGU646" s="60"/>
      <c r="FGV646" s="61"/>
      <c r="FGW646" s="104"/>
      <c r="FGX646" s="60"/>
      <c r="FGY646" s="61"/>
      <c r="FGZ646" s="104"/>
      <c r="FHA646" s="60"/>
      <c r="FHB646" s="61"/>
      <c r="FHC646" s="104"/>
      <c r="FHD646" s="60"/>
      <c r="FHE646" s="61"/>
      <c r="FHF646" s="104"/>
      <c r="FHG646" s="60"/>
      <c r="FHH646" s="61"/>
      <c r="FHI646" s="104"/>
      <c r="FHJ646" s="60"/>
      <c r="FHK646" s="61"/>
      <c r="FHL646" s="104"/>
      <c r="FHM646" s="60"/>
      <c r="FHN646" s="61"/>
      <c r="FHO646" s="104"/>
      <c r="FHP646" s="60"/>
      <c r="FHQ646" s="61"/>
      <c r="FHR646" s="104"/>
      <c r="FHS646" s="60"/>
      <c r="FHT646" s="61"/>
      <c r="FHU646" s="104"/>
      <c r="FHV646" s="60"/>
      <c r="FHW646" s="61"/>
      <c r="FHX646" s="104"/>
      <c r="FHY646" s="60"/>
      <c r="FHZ646" s="61"/>
      <c r="FIA646" s="104"/>
      <c r="FIB646" s="60"/>
      <c r="FIC646" s="61"/>
      <c r="FID646" s="104"/>
      <c r="FIE646" s="60"/>
      <c r="FIF646" s="61"/>
      <c r="FIG646" s="104"/>
      <c r="FIH646" s="60"/>
      <c r="FII646" s="61"/>
      <c r="FIJ646" s="104"/>
      <c r="FIK646" s="60"/>
      <c r="FIL646" s="61"/>
      <c r="FIM646" s="104"/>
      <c r="FIN646" s="60"/>
      <c r="FIO646" s="61"/>
      <c r="FIP646" s="104"/>
      <c r="FIQ646" s="60"/>
      <c r="FIR646" s="61"/>
      <c r="FIS646" s="104"/>
      <c r="FIT646" s="60"/>
      <c r="FIU646" s="61"/>
      <c r="FIV646" s="104"/>
      <c r="FIW646" s="60"/>
      <c r="FIX646" s="61"/>
      <c r="FIY646" s="104"/>
      <c r="FIZ646" s="60"/>
      <c r="FJA646" s="61"/>
      <c r="FJB646" s="104"/>
      <c r="FJC646" s="60"/>
      <c r="FJD646" s="61"/>
      <c r="FJE646" s="104"/>
      <c r="FJF646" s="60"/>
      <c r="FJG646" s="61"/>
      <c r="FJH646" s="104"/>
      <c r="FJI646" s="60"/>
      <c r="FJJ646" s="61"/>
      <c r="FJK646" s="104"/>
      <c r="FJL646" s="60"/>
      <c r="FJM646" s="61"/>
      <c r="FJN646" s="104"/>
      <c r="FJO646" s="60"/>
      <c r="FJP646" s="61"/>
      <c r="FJQ646" s="104"/>
      <c r="FJR646" s="60"/>
      <c r="FJS646" s="61"/>
      <c r="FJT646" s="104"/>
      <c r="FJU646" s="60"/>
      <c r="FJV646" s="61"/>
      <c r="FJW646" s="104"/>
      <c r="FJX646" s="60"/>
      <c r="FJY646" s="61"/>
      <c r="FJZ646" s="104"/>
      <c r="FKA646" s="60"/>
      <c r="FKB646" s="61"/>
      <c r="FKC646" s="104"/>
      <c r="FKD646" s="60"/>
      <c r="FKE646" s="61"/>
      <c r="FKF646" s="104"/>
      <c r="FKG646" s="60"/>
      <c r="FKH646" s="61"/>
      <c r="FKI646" s="104"/>
      <c r="FKJ646" s="60"/>
      <c r="FKK646" s="61"/>
      <c r="FKL646" s="104"/>
      <c r="FKM646" s="60"/>
      <c r="FKN646" s="61"/>
      <c r="FKO646" s="104"/>
      <c r="FKP646" s="60"/>
      <c r="FKQ646" s="61"/>
      <c r="FKR646" s="104"/>
      <c r="FKS646" s="60"/>
      <c r="FKT646" s="61"/>
      <c r="FKU646" s="104"/>
      <c r="FKV646" s="60"/>
      <c r="FKW646" s="61"/>
      <c r="FKX646" s="104"/>
      <c r="FKY646" s="60"/>
      <c r="FKZ646" s="61"/>
      <c r="FLA646" s="104"/>
      <c r="FLB646" s="60"/>
      <c r="FLC646" s="61"/>
      <c r="FLD646" s="104"/>
      <c r="FLE646" s="60"/>
      <c r="FLF646" s="61"/>
      <c r="FLG646" s="104"/>
      <c r="FLH646" s="60"/>
      <c r="FLI646" s="61"/>
      <c r="FLJ646" s="104"/>
      <c r="FLK646" s="60"/>
      <c r="FLL646" s="61"/>
      <c r="FLM646" s="104"/>
      <c r="FLN646" s="60"/>
      <c r="FLO646" s="61"/>
      <c r="FLP646" s="104"/>
      <c r="FLQ646" s="60"/>
      <c r="FLR646" s="61"/>
      <c r="FLS646" s="104"/>
      <c r="FLT646" s="60"/>
      <c r="FLU646" s="61"/>
      <c r="FLV646" s="104"/>
      <c r="FLW646" s="60"/>
      <c r="FLX646" s="61"/>
      <c r="FLY646" s="104"/>
      <c r="FLZ646" s="60"/>
      <c r="FMA646" s="61"/>
      <c r="FMB646" s="104"/>
      <c r="FMC646" s="60"/>
      <c r="FMD646" s="61"/>
      <c r="FME646" s="104"/>
      <c r="FMF646" s="60"/>
      <c r="FMG646" s="61"/>
      <c r="FMH646" s="104"/>
      <c r="FMI646" s="60"/>
      <c r="FMJ646" s="61"/>
      <c r="FMK646" s="104"/>
      <c r="FML646" s="60"/>
      <c r="FMM646" s="61"/>
      <c r="FMN646" s="104"/>
      <c r="FMO646" s="60"/>
      <c r="FMP646" s="61"/>
      <c r="FMQ646" s="104"/>
      <c r="FMR646" s="60"/>
      <c r="FMS646" s="61"/>
      <c r="FMT646" s="104"/>
      <c r="FMU646" s="60"/>
      <c r="FMV646" s="61"/>
      <c r="FMW646" s="104"/>
      <c r="FMX646" s="60"/>
      <c r="FMY646" s="61"/>
      <c r="FMZ646" s="104"/>
      <c r="FNA646" s="60"/>
      <c r="FNB646" s="61"/>
      <c r="FNC646" s="104"/>
      <c r="FND646" s="60"/>
      <c r="FNE646" s="61"/>
      <c r="FNF646" s="104"/>
      <c r="FNG646" s="60"/>
      <c r="FNH646" s="61"/>
      <c r="FNI646" s="104"/>
      <c r="FNJ646" s="60"/>
      <c r="FNK646" s="61"/>
      <c r="FNL646" s="104"/>
      <c r="FNM646" s="60"/>
      <c r="FNN646" s="61"/>
      <c r="FNO646" s="104"/>
      <c r="FNP646" s="60"/>
      <c r="FNQ646" s="61"/>
      <c r="FNR646" s="104"/>
      <c r="FNS646" s="60"/>
      <c r="FNT646" s="61"/>
      <c r="FNU646" s="104"/>
      <c r="FNV646" s="60"/>
      <c r="FNW646" s="61"/>
      <c r="FNX646" s="104"/>
      <c r="FNY646" s="60"/>
      <c r="FNZ646" s="61"/>
      <c r="FOA646" s="104"/>
      <c r="FOB646" s="60"/>
      <c r="FOC646" s="61"/>
      <c r="FOD646" s="104"/>
      <c r="FOE646" s="60"/>
      <c r="FOF646" s="61"/>
      <c r="FOG646" s="104"/>
      <c r="FOH646" s="60"/>
      <c r="FOI646" s="61"/>
      <c r="FOJ646" s="104"/>
      <c r="FOK646" s="60"/>
      <c r="FOL646" s="61"/>
      <c r="FOM646" s="104"/>
      <c r="FON646" s="60"/>
      <c r="FOO646" s="61"/>
      <c r="FOP646" s="104"/>
      <c r="FOQ646" s="60"/>
      <c r="FOR646" s="61"/>
      <c r="FOS646" s="104"/>
      <c r="FOT646" s="60"/>
      <c r="FOU646" s="61"/>
      <c r="FOV646" s="104"/>
      <c r="FOW646" s="60"/>
      <c r="FOX646" s="61"/>
      <c r="FOY646" s="104"/>
      <c r="FOZ646" s="60"/>
      <c r="FPA646" s="61"/>
      <c r="FPB646" s="104"/>
      <c r="FPC646" s="60"/>
      <c r="FPD646" s="61"/>
      <c r="FPE646" s="104"/>
      <c r="FPF646" s="60"/>
      <c r="FPG646" s="61"/>
      <c r="FPH646" s="104"/>
      <c r="FPI646" s="60"/>
      <c r="FPJ646" s="61"/>
      <c r="FPK646" s="104"/>
      <c r="FPL646" s="60"/>
      <c r="FPM646" s="61"/>
      <c r="FPN646" s="104"/>
      <c r="FPO646" s="60"/>
      <c r="FPP646" s="61"/>
      <c r="FPQ646" s="104"/>
      <c r="FPR646" s="60"/>
      <c r="FPS646" s="61"/>
      <c r="FPT646" s="104"/>
      <c r="FPU646" s="60"/>
      <c r="FPV646" s="61"/>
      <c r="FPW646" s="104"/>
      <c r="FPX646" s="60"/>
      <c r="FPY646" s="61"/>
      <c r="FPZ646" s="104"/>
      <c r="FQA646" s="60"/>
      <c r="FQB646" s="61"/>
      <c r="FQC646" s="104"/>
      <c r="FQD646" s="60"/>
      <c r="FQE646" s="61"/>
      <c r="FQF646" s="104"/>
      <c r="FQG646" s="60"/>
      <c r="FQH646" s="61"/>
      <c r="FQI646" s="104"/>
      <c r="FQJ646" s="60"/>
      <c r="FQK646" s="61"/>
      <c r="FQL646" s="104"/>
      <c r="FQM646" s="60"/>
      <c r="FQN646" s="61"/>
      <c r="FQO646" s="104"/>
      <c r="FQP646" s="60"/>
      <c r="FQQ646" s="61"/>
      <c r="FQR646" s="104"/>
      <c r="FQS646" s="60"/>
      <c r="FQT646" s="61"/>
      <c r="FQU646" s="104"/>
      <c r="FQV646" s="60"/>
      <c r="FQW646" s="61"/>
      <c r="FQX646" s="104"/>
      <c r="FQY646" s="60"/>
      <c r="FQZ646" s="61"/>
      <c r="FRA646" s="104"/>
      <c r="FRB646" s="60"/>
      <c r="FRC646" s="61"/>
      <c r="FRD646" s="104"/>
      <c r="FRE646" s="60"/>
      <c r="FRF646" s="61"/>
      <c r="FRG646" s="104"/>
      <c r="FRH646" s="60"/>
      <c r="FRI646" s="61"/>
      <c r="FRJ646" s="104"/>
      <c r="FRK646" s="60"/>
      <c r="FRL646" s="61"/>
      <c r="FRM646" s="104"/>
      <c r="FRN646" s="60"/>
      <c r="FRO646" s="61"/>
      <c r="FRP646" s="104"/>
      <c r="FRQ646" s="60"/>
      <c r="FRR646" s="61"/>
      <c r="FRS646" s="104"/>
      <c r="FRT646" s="60"/>
      <c r="FRU646" s="61"/>
      <c r="FRV646" s="104"/>
      <c r="FRW646" s="60"/>
      <c r="FRX646" s="61"/>
      <c r="FRY646" s="104"/>
      <c r="FRZ646" s="60"/>
      <c r="FSA646" s="61"/>
      <c r="FSB646" s="104"/>
      <c r="FSC646" s="60"/>
      <c r="FSD646" s="61"/>
      <c r="FSE646" s="104"/>
      <c r="FSF646" s="60"/>
      <c r="FSG646" s="61"/>
      <c r="FSH646" s="104"/>
      <c r="FSI646" s="60"/>
      <c r="FSJ646" s="61"/>
      <c r="FSK646" s="104"/>
      <c r="FSL646" s="60"/>
      <c r="FSM646" s="61"/>
      <c r="FSN646" s="104"/>
      <c r="FSO646" s="60"/>
      <c r="FSP646" s="61"/>
      <c r="FSQ646" s="104"/>
      <c r="FSR646" s="60"/>
      <c r="FSS646" s="61"/>
      <c r="FST646" s="104"/>
      <c r="FSU646" s="60"/>
      <c r="FSV646" s="61"/>
      <c r="FSW646" s="104"/>
      <c r="FSX646" s="60"/>
      <c r="FSY646" s="61"/>
      <c r="FSZ646" s="104"/>
      <c r="FTA646" s="60"/>
      <c r="FTB646" s="61"/>
      <c r="FTC646" s="104"/>
      <c r="FTD646" s="60"/>
      <c r="FTE646" s="61"/>
      <c r="FTF646" s="104"/>
      <c r="FTG646" s="60"/>
      <c r="FTH646" s="61"/>
      <c r="FTI646" s="104"/>
      <c r="FTJ646" s="60"/>
      <c r="FTK646" s="61"/>
      <c r="FTL646" s="104"/>
      <c r="FTM646" s="60"/>
      <c r="FTN646" s="61"/>
      <c r="FTO646" s="104"/>
      <c r="FTP646" s="60"/>
      <c r="FTQ646" s="61"/>
      <c r="FTR646" s="104"/>
      <c r="FTS646" s="60"/>
      <c r="FTT646" s="61"/>
      <c r="FTU646" s="104"/>
      <c r="FTV646" s="60"/>
      <c r="FTW646" s="61"/>
      <c r="FTX646" s="104"/>
      <c r="FTY646" s="60"/>
      <c r="FTZ646" s="61"/>
      <c r="FUA646" s="104"/>
      <c r="FUB646" s="60"/>
      <c r="FUC646" s="61"/>
      <c r="FUD646" s="104"/>
      <c r="FUE646" s="60"/>
      <c r="FUF646" s="61"/>
      <c r="FUG646" s="104"/>
      <c r="FUH646" s="60"/>
      <c r="FUI646" s="61"/>
      <c r="FUJ646" s="104"/>
      <c r="FUK646" s="60"/>
      <c r="FUL646" s="61"/>
      <c r="FUM646" s="104"/>
      <c r="FUN646" s="60"/>
      <c r="FUO646" s="61"/>
      <c r="FUP646" s="104"/>
      <c r="FUQ646" s="60"/>
      <c r="FUR646" s="61"/>
      <c r="FUS646" s="104"/>
      <c r="FUT646" s="60"/>
      <c r="FUU646" s="61"/>
      <c r="FUV646" s="104"/>
      <c r="FUW646" s="60"/>
      <c r="FUX646" s="61"/>
      <c r="FUY646" s="104"/>
      <c r="FUZ646" s="60"/>
      <c r="FVA646" s="61"/>
      <c r="FVB646" s="104"/>
      <c r="FVC646" s="60"/>
      <c r="FVD646" s="61"/>
      <c r="FVE646" s="104"/>
      <c r="FVF646" s="60"/>
      <c r="FVG646" s="61"/>
      <c r="FVH646" s="104"/>
      <c r="FVI646" s="60"/>
      <c r="FVJ646" s="61"/>
      <c r="FVK646" s="104"/>
      <c r="FVL646" s="60"/>
      <c r="FVM646" s="61"/>
      <c r="FVN646" s="104"/>
      <c r="FVO646" s="60"/>
      <c r="FVP646" s="61"/>
      <c r="FVQ646" s="104"/>
      <c r="FVR646" s="60"/>
      <c r="FVS646" s="61"/>
      <c r="FVT646" s="104"/>
      <c r="FVU646" s="60"/>
      <c r="FVV646" s="61"/>
      <c r="FVW646" s="104"/>
      <c r="FVX646" s="60"/>
      <c r="FVY646" s="61"/>
      <c r="FVZ646" s="104"/>
      <c r="FWA646" s="60"/>
      <c r="FWB646" s="61"/>
      <c r="FWC646" s="104"/>
      <c r="FWD646" s="60"/>
      <c r="FWE646" s="61"/>
      <c r="FWF646" s="104"/>
      <c r="FWG646" s="60"/>
      <c r="FWH646" s="61"/>
      <c r="FWI646" s="104"/>
      <c r="FWJ646" s="60"/>
      <c r="FWK646" s="61"/>
      <c r="FWL646" s="104"/>
      <c r="FWM646" s="60"/>
      <c r="FWN646" s="61"/>
      <c r="FWO646" s="104"/>
      <c r="FWP646" s="60"/>
      <c r="FWQ646" s="61"/>
      <c r="FWR646" s="104"/>
      <c r="FWS646" s="60"/>
      <c r="FWT646" s="61"/>
      <c r="FWU646" s="104"/>
      <c r="FWV646" s="60"/>
      <c r="FWW646" s="61"/>
      <c r="FWX646" s="104"/>
      <c r="FWY646" s="60"/>
      <c r="FWZ646" s="61"/>
      <c r="FXA646" s="104"/>
      <c r="FXB646" s="60"/>
      <c r="FXC646" s="61"/>
      <c r="FXD646" s="104"/>
      <c r="FXE646" s="60"/>
      <c r="FXF646" s="61"/>
      <c r="FXG646" s="104"/>
      <c r="FXH646" s="60"/>
      <c r="FXI646" s="61"/>
      <c r="FXJ646" s="104"/>
      <c r="FXK646" s="60"/>
      <c r="FXL646" s="61"/>
      <c r="FXM646" s="104"/>
      <c r="FXN646" s="60"/>
      <c r="FXO646" s="61"/>
      <c r="FXP646" s="104"/>
      <c r="FXQ646" s="60"/>
      <c r="FXR646" s="61"/>
      <c r="FXS646" s="104"/>
      <c r="FXT646" s="60"/>
      <c r="FXU646" s="61"/>
      <c r="FXV646" s="104"/>
      <c r="FXW646" s="60"/>
      <c r="FXX646" s="61"/>
      <c r="FXY646" s="104"/>
      <c r="FXZ646" s="60"/>
      <c r="FYA646" s="61"/>
      <c r="FYB646" s="104"/>
      <c r="FYC646" s="60"/>
      <c r="FYD646" s="61"/>
      <c r="FYE646" s="104"/>
      <c r="FYF646" s="60"/>
      <c r="FYG646" s="61"/>
      <c r="FYH646" s="104"/>
      <c r="FYI646" s="60"/>
      <c r="FYJ646" s="61"/>
      <c r="FYK646" s="104"/>
      <c r="FYL646" s="60"/>
      <c r="FYM646" s="61"/>
      <c r="FYN646" s="104"/>
      <c r="FYO646" s="60"/>
      <c r="FYP646" s="61"/>
      <c r="FYQ646" s="104"/>
      <c r="FYR646" s="60"/>
      <c r="FYS646" s="61"/>
      <c r="FYT646" s="104"/>
      <c r="FYU646" s="60"/>
      <c r="FYV646" s="61"/>
      <c r="FYW646" s="104"/>
      <c r="FYX646" s="60"/>
      <c r="FYY646" s="61"/>
      <c r="FYZ646" s="104"/>
      <c r="FZA646" s="60"/>
      <c r="FZB646" s="61"/>
      <c r="FZC646" s="104"/>
      <c r="FZD646" s="60"/>
      <c r="FZE646" s="61"/>
      <c r="FZF646" s="104"/>
      <c r="FZG646" s="60"/>
      <c r="FZH646" s="61"/>
      <c r="FZI646" s="104"/>
      <c r="FZJ646" s="60"/>
      <c r="FZK646" s="61"/>
      <c r="FZL646" s="104"/>
      <c r="FZM646" s="60"/>
      <c r="FZN646" s="61"/>
      <c r="FZO646" s="104"/>
      <c r="FZP646" s="60"/>
      <c r="FZQ646" s="61"/>
      <c r="FZR646" s="104"/>
      <c r="FZS646" s="60"/>
      <c r="FZT646" s="61"/>
      <c r="FZU646" s="104"/>
      <c r="FZV646" s="60"/>
      <c r="FZW646" s="61"/>
      <c r="FZX646" s="104"/>
      <c r="FZY646" s="60"/>
      <c r="FZZ646" s="61"/>
      <c r="GAA646" s="104"/>
      <c r="GAB646" s="60"/>
      <c r="GAC646" s="61"/>
      <c r="GAD646" s="104"/>
      <c r="GAE646" s="60"/>
      <c r="GAF646" s="61"/>
      <c r="GAG646" s="104"/>
      <c r="GAH646" s="60"/>
      <c r="GAI646" s="61"/>
      <c r="GAJ646" s="104"/>
      <c r="GAK646" s="60"/>
      <c r="GAL646" s="61"/>
      <c r="GAM646" s="104"/>
      <c r="GAN646" s="60"/>
      <c r="GAO646" s="61"/>
      <c r="GAP646" s="104"/>
      <c r="GAQ646" s="60"/>
      <c r="GAR646" s="61"/>
      <c r="GAS646" s="104"/>
      <c r="GAT646" s="60"/>
      <c r="GAU646" s="61"/>
      <c r="GAV646" s="104"/>
      <c r="GAW646" s="60"/>
      <c r="GAX646" s="61"/>
      <c r="GAY646" s="104"/>
      <c r="GAZ646" s="60"/>
      <c r="GBA646" s="61"/>
      <c r="GBB646" s="104"/>
      <c r="GBC646" s="60"/>
      <c r="GBD646" s="61"/>
      <c r="GBE646" s="104"/>
      <c r="GBF646" s="60"/>
      <c r="GBG646" s="61"/>
      <c r="GBH646" s="104"/>
      <c r="GBI646" s="60"/>
      <c r="GBJ646" s="61"/>
      <c r="GBK646" s="104"/>
      <c r="GBL646" s="60"/>
      <c r="GBM646" s="61"/>
      <c r="GBN646" s="104"/>
      <c r="GBO646" s="60"/>
      <c r="GBP646" s="61"/>
      <c r="GBQ646" s="104"/>
      <c r="GBR646" s="60"/>
      <c r="GBS646" s="61"/>
      <c r="GBT646" s="104"/>
      <c r="GBU646" s="60"/>
      <c r="GBV646" s="61"/>
      <c r="GBW646" s="104"/>
      <c r="GBX646" s="60"/>
      <c r="GBY646" s="61"/>
      <c r="GBZ646" s="104"/>
      <c r="GCA646" s="60"/>
      <c r="GCB646" s="61"/>
      <c r="GCC646" s="104"/>
      <c r="GCD646" s="60"/>
      <c r="GCE646" s="61"/>
      <c r="GCF646" s="104"/>
      <c r="GCG646" s="60"/>
      <c r="GCH646" s="61"/>
      <c r="GCI646" s="104"/>
      <c r="GCJ646" s="60"/>
      <c r="GCK646" s="61"/>
      <c r="GCL646" s="104"/>
      <c r="GCM646" s="60"/>
      <c r="GCN646" s="61"/>
      <c r="GCO646" s="104"/>
      <c r="GCP646" s="60"/>
      <c r="GCQ646" s="61"/>
      <c r="GCR646" s="104"/>
      <c r="GCS646" s="60"/>
      <c r="GCT646" s="61"/>
      <c r="GCU646" s="104"/>
      <c r="GCV646" s="60"/>
      <c r="GCW646" s="61"/>
      <c r="GCX646" s="104"/>
      <c r="GCY646" s="60"/>
      <c r="GCZ646" s="61"/>
      <c r="GDA646" s="104"/>
      <c r="GDB646" s="60"/>
      <c r="GDC646" s="61"/>
      <c r="GDD646" s="104"/>
      <c r="GDE646" s="60"/>
      <c r="GDF646" s="61"/>
      <c r="GDG646" s="104"/>
      <c r="GDH646" s="60"/>
      <c r="GDI646" s="61"/>
      <c r="GDJ646" s="104"/>
      <c r="GDK646" s="60"/>
      <c r="GDL646" s="61"/>
      <c r="GDM646" s="104"/>
      <c r="GDN646" s="60"/>
      <c r="GDO646" s="61"/>
      <c r="GDP646" s="104"/>
      <c r="GDQ646" s="60"/>
      <c r="GDR646" s="61"/>
      <c r="GDS646" s="104"/>
      <c r="GDT646" s="60"/>
      <c r="GDU646" s="61"/>
      <c r="GDV646" s="104"/>
      <c r="GDW646" s="60"/>
      <c r="GDX646" s="61"/>
      <c r="GDY646" s="104"/>
      <c r="GDZ646" s="60"/>
      <c r="GEA646" s="61"/>
      <c r="GEB646" s="104"/>
      <c r="GEC646" s="60"/>
      <c r="GED646" s="61"/>
      <c r="GEE646" s="104"/>
      <c r="GEF646" s="60"/>
      <c r="GEG646" s="61"/>
      <c r="GEH646" s="104"/>
      <c r="GEI646" s="60"/>
      <c r="GEJ646" s="61"/>
      <c r="GEK646" s="104"/>
      <c r="GEL646" s="60"/>
      <c r="GEM646" s="61"/>
      <c r="GEN646" s="104"/>
      <c r="GEO646" s="60"/>
      <c r="GEP646" s="61"/>
      <c r="GEQ646" s="104"/>
      <c r="GER646" s="60"/>
      <c r="GES646" s="61"/>
      <c r="GET646" s="104"/>
      <c r="GEU646" s="60"/>
      <c r="GEV646" s="61"/>
      <c r="GEW646" s="104"/>
      <c r="GEX646" s="60"/>
      <c r="GEY646" s="61"/>
      <c r="GEZ646" s="104"/>
      <c r="GFA646" s="60"/>
      <c r="GFB646" s="61"/>
      <c r="GFC646" s="104"/>
      <c r="GFD646" s="60"/>
      <c r="GFE646" s="61"/>
      <c r="GFF646" s="104"/>
      <c r="GFG646" s="60"/>
      <c r="GFH646" s="61"/>
      <c r="GFI646" s="104"/>
      <c r="GFJ646" s="60"/>
      <c r="GFK646" s="61"/>
      <c r="GFL646" s="104"/>
      <c r="GFM646" s="60"/>
      <c r="GFN646" s="61"/>
      <c r="GFO646" s="104"/>
      <c r="GFP646" s="60"/>
      <c r="GFQ646" s="61"/>
      <c r="GFR646" s="104"/>
      <c r="GFS646" s="60"/>
      <c r="GFT646" s="61"/>
      <c r="GFU646" s="104"/>
      <c r="GFV646" s="60"/>
      <c r="GFW646" s="61"/>
      <c r="GFX646" s="104"/>
      <c r="GFY646" s="60"/>
      <c r="GFZ646" s="61"/>
      <c r="GGA646" s="104"/>
      <c r="GGB646" s="60"/>
      <c r="GGC646" s="61"/>
      <c r="GGD646" s="104"/>
      <c r="GGE646" s="60"/>
      <c r="GGF646" s="61"/>
      <c r="GGG646" s="104"/>
      <c r="GGH646" s="60"/>
      <c r="GGI646" s="61"/>
      <c r="GGJ646" s="104"/>
      <c r="GGK646" s="60"/>
      <c r="GGL646" s="61"/>
      <c r="GGM646" s="104"/>
      <c r="GGN646" s="60"/>
      <c r="GGO646" s="61"/>
      <c r="GGP646" s="104"/>
      <c r="GGQ646" s="60"/>
      <c r="GGR646" s="61"/>
      <c r="GGS646" s="104"/>
      <c r="GGT646" s="60"/>
      <c r="GGU646" s="61"/>
      <c r="GGV646" s="104"/>
      <c r="GGW646" s="60"/>
      <c r="GGX646" s="61"/>
      <c r="GGY646" s="104"/>
      <c r="GGZ646" s="60"/>
      <c r="GHA646" s="61"/>
      <c r="GHB646" s="104"/>
      <c r="GHC646" s="60"/>
      <c r="GHD646" s="61"/>
      <c r="GHE646" s="104"/>
      <c r="GHF646" s="60"/>
      <c r="GHG646" s="61"/>
      <c r="GHH646" s="104"/>
      <c r="GHI646" s="60"/>
      <c r="GHJ646" s="61"/>
      <c r="GHK646" s="104"/>
      <c r="GHL646" s="60"/>
      <c r="GHM646" s="61"/>
      <c r="GHN646" s="104"/>
      <c r="GHO646" s="60"/>
      <c r="GHP646" s="61"/>
      <c r="GHQ646" s="104"/>
      <c r="GHR646" s="60"/>
      <c r="GHS646" s="61"/>
      <c r="GHT646" s="104"/>
      <c r="GHU646" s="60"/>
      <c r="GHV646" s="61"/>
      <c r="GHW646" s="104"/>
      <c r="GHX646" s="60"/>
      <c r="GHY646" s="61"/>
      <c r="GHZ646" s="104"/>
      <c r="GIA646" s="60"/>
      <c r="GIB646" s="61"/>
      <c r="GIC646" s="104"/>
      <c r="GID646" s="60"/>
      <c r="GIE646" s="61"/>
      <c r="GIF646" s="104"/>
      <c r="GIG646" s="60"/>
      <c r="GIH646" s="61"/>
      <c r="GII646" s="104"/>
      <c r="GIJ646" s="60"/>
      <c r="GIK646" s="61"/>
      <c r="GIL646" s="104"/>
      <c r="GIM646" s="60"/>
      <c r="GIN646" s="61"/>
      <c r="GIO646" s="104"/>
      <c r="GIP646" s="60"/>
      <c r="GIQ646" s="61"/>
      <c r="GIR646" s="104"/>
      <c r="GIS646" s="60"/>
      <c r="GIT646" s="61"/>
      <c r="GIU646" s="104"/>
      <c r="GIV646" s="60"/>
      <c r="GIW646" s="61"/>
      <c r="GIX646" s="104"/>
      <c r="GIY646" s="60"/>
      <c r="GIZ646" s="61"/>
      <c r="GJA646" s="104"/>
      <c r="GJB646" s="60"/>
      <c r="GJC646" s="61"/>
      <c r="GJD646" s="104"/>
      <c r="GJE646" s="60"/>
      <c r="GJF646" s="61"/>
      <c r="GJG646" s="104"/>
      <c r="GJH646" s="60"/>
      <c r="GJI646" s="61"/>
      <c r="GJJ646" s="104"/>
      <c r="GJK646" s="60"/>
      <c r="GJL646" s="61"/>
      <c r="GJM646" s="104"/>
      <c r="GJN646" s="60"/>
      <c r="GJO646" s="61"/>
      <c r="GJP646" s="104"/>
      <c r="GJQ646" s="60"/>
      <c r="GJR646" s="61"/>
      <c r="GJS646" s="104"/>
      <c r="GJT646" s="60"/>
      <c r="GJU646" s="61"/>
      <c r="GJV646" s="104"/>
      <c r="GJW646" s="60"/>
      <c r="GJX646" s="61"/>
      <c r="GJY646" s="104"/>
      <c r="GJZ646" s="60"/>
      <c r="GKA646" s="61"/>
      <c r="GKB646" s="104"/>
      <c r="GKC646" s="60"/>
      <c r="GKD646" s="61"/>
      <c r="GKE646" s="104"/>
      <c r="GKF646" s="60"/>
      <c r="GKG646" s="61"/>
      <c r="GKH646" s="104"/>
      <c r="GKI646" s="60"/>
      <c r="GKJ646" s="61"/>
      <c r="GKK646" s="104"/>
      <c r="GKL646" s="60"/>
      <c r="GKM646" s="61"/>
      <c r="GKN646" s="104"/>
      <c r="GKO646" s="60"/>
      <c r="GKP646" s="61"/>
      <c r="GKQ646" s="104"/>
      <c r="GKR646" s="60"/>
      <c r="GKS646" s="61"/>
      <c r="GKT646" s="104"/>
      <c r="GKU646" s="60"/>
      <c r="GKV646" s="61"/>
      <c r="GKW646" s="104"/>
      <c r="GKX646" s="60"/>
      <c r="GKY646" s="61"/>
      <c r="GKZ646" s="104"/>
      <c r="GLA646" s="60"/>
      <c r="GLB646" s="61"/>
      <c r="GLC646" s="104"/>
      <c r="GLD646" s="60"/>
      <c r="GLE646" s="61"/>
      <c r="GLF646" s="104"/>
      <c r="GLG646" s="60"/>
      <c r="GLH646" s="61"/>
      <c r="GLI646" s="104"/>
      <c r="GLJ646" s="60"/>
      <c r="GLK646" s="61"/>
      <c r="GLL646" s="104"/>
      <c r="GLM646" s="60"/>
      <c r="GLN646" s="61"/>
      <c r="GLO646" s="104"/>
      <c r="GLP646" s="60"/>
      <c r="GLQ646" s="61"/>
      <c r="GLR646" s="104"/>
      <c r="GLS646" s="60"/>
      <c r="GLT646" s="61"/>
      <c r="GLU646" s="104"/>
      <c r="GLV646" s="60"/>
      <c r="GLW646" s="61"/>
      <c r="GLX646" s="104"/>
      <c r="GLY646" s="60"/>
      <c r="GLZ646" s="61"/>
      <c r="GMA646" s="104"/>
      <c r="GMB646" s="60"/>
      <c r="GMC646" s="61"/>
      <c r="GMD646" s="104"/>
      <c r="GME646" s="60"/>
      <c r="GMF646" s="61"/>
      <c r="GMG646" s="104"/>
      <c r="GMH646" s="60"/>
      <c r="GMI646" s="61"/>
      <c r="GMJ646" s="104"/>
      <c r="GMK646" s="60"/>
      <c r="GML646" s="61"/>
      <c r="GMM646" s="104"/>
      <c r="GMN646" s="60"/>
      <c r="GMO646" s="61"/>
      <c r="GMP646" s="104"/>
      <c r="GMQ646" s="60"/>
      <c r="GMR646" s="61"/>
      <c r="GMS646" s="104"/>
      <c r="GMT646" s="60"/>
      <c r="GMU646" s="61"/>
      <c r="GMV646" s="104"/>
      <c r="GMW646" s="60"/>
      <c r="GMX646" s="61"/>
      <c r="GMY646" s="104"/>
      <c r="GMZ646" s="60"/>
      <c r="GNA646" s="61"/>
      <c r="GNB646" s="104"/>
      <c r="GNC646" s="60"/>
      <c r="GND646" s="61"/>
      <c r="GNE646" s="104"/>
      <c r="GNF646" s="60"/>
      <c r="GNG646" s="61"/>
      <c r="GNH646" s="104"/>
      <c r="GNI646" s="60"/>
      <c r="GNJ646" s="61"/>
      <c r="GNK646" s="104"/>
      <c r="GNL646" s="60"/>
      <c r="GNM646" s="61"/>
      <c r="GNN646" s="104"/>
      <c r="GNO646" s="60"/>
      <c r="GNP646" s="61"/>
      <c r="GNQ646" s="104"/>
      <c r="GNR646" s="60"/>
      <c r="GNS646" s="61"/>
      <c r="GNT646" s="104"/>
      <c r="GNU646" s="60"/>
      <c r="GNV646" s="61"/>
      <c r="GNW646" s="104"/>
      <c r="GNX646" s="60"/>
      <c r="GNY646" s="61"/>
      <c r="GNZ646" s="104"/>
      <c r="GOA646" s="60"/>
      <c r="GOB646" s="61"/>
      <c r="GOC646" s="104"/>
      <c r="GOD646" s="60"/>
      <c r="GOE646" s="61"/>
      <c r="GOF646" s="104"/>
      <c r="GOG646" s="60"/>
      <c r="GOH646" s="61"/>
      <c r="GOI646" s="104"/>
      <c r="GOJ646" s="60"/>
      <c r="GOK646" s="61"/>
      <c r="GOL646" s="104"/>
      <c r="GOM646" s="60"/>
      <c r="GON646" s="61"/>
      <c r="GOO646" s="104"/>
      <c r="GOP646" s="60"/>
      <c r="GOQ646" s="61"/>
      <c r="GOR646" s="104"/>
      <c r="GOS646" s="60"/>
      <c r="GOT646" s="61"/>
      <c r="GOU646" s="104"/>
      <c r="GOV646" s="60"/>
      <c r="GOW646" s="61"/>
      <c r="GOX646" s="104"/>
      <c r="GOY646" s="60"/>
      <c r="GOZ646" s="61"/>
      <c r="GPA646" s="104"/>
      <c r="GPB646" s="60"/>
      <c r="GPC646" s="61"/>
      <c r="GPD646" s="104"/>
      <c r="GPE646" s="60"/>
      <c r="GPF646" s="61"/>
      <c r="GPG646" s="104"/>
      <c r="GPH646" s="60"/>
      <c r="GPI646" s="61"/>
      <c r="GPJ646" s="104"/>
      <c r="GPK646" s="60"/>
      <c r="GPL646" s="61"/>
      <c r="GPM646" s="104"/>
      <c r="GPN646" s="60"/>
      <c r="GPO646" s="61"/>
      <c r="GPP646" s="104"/>
      <c r="GPQ646" s="60"/>
      <c r="GPR646" s="61"/>
      <c r="GPS646" s="104"/>
      <c r="GPT646" s="60"/>
      <c r="GPU646" s="61"/>
      <c r="GPV646" s="104"/>
      <c r="GPW646" s="60"/>
      <c r="GPX646" s="61"/>
      <c r="GPY646" s="104"/>
      <c r="GPZ646" s="60"/>
      <c r="GQA646" s="61"/>
      <c r="GQB646" s="104"/>
      <c r="GQC646" s="60"/>
      <c r="GQD646" s="61"/>
      <c r="GQE646" s="104"/>
      <c r="GQF646" s="60"/>
      <c r="GQG646" s="61"/>
      <c r="GQH646" s="104"/>
      <c r="GQI646" s="60"/>
      <c r="GQJ646" s="61"/>
      <c r="GQK646" s="104"/>
      <c r="GQL646" s="60"/>
      <c r="GQM646" s="61"/>
      <c r="GQN646" s="104"/>
      <c r="GQO646" s="60"/>
      <c r="GQP646" s="61"/>
      <c r="GQQ646" s="104"/>
      <c r="GQR646" s="60"/>
      <c r="GQS646" s="61"/>
      <c r="GQT646" s="104"/>
      <c r="GQU646" s="60"/>
      <c r="GQV646" s="61"/>
      <c r="GQW646" s="104"/>
      <c r="GQX646" s="60"/>
      <c r="GQY646" s="61"/>
      <c r="GQZ646" s="104"/>
      <c r="GRA646" s="60"/>
      <c r="GRB646" s="61"/>
      <c r="GRC646" s="104"/>
      <c r="GRD646" s="60"/>
      <c r="GRE646" s="61"/>
      <c r="GRF646" s="104"/>
      <c r="GRG646" s="60"/>
      <c r="GRH646" s="61"/>
      <c r="GRI646" s="104"/>
      <c r="GRJ646" s="60"/>
      <c r="GRK646" s="61"/>
      <c r="GRL646" s="104"/>
      <c r="GRM646" s="60"/>
      <c r="GRN646" s="61"/>
      <c r="GRO646" s="104"/>
      <c r="GRP646" s="60"/>
      <c r="GRQ646" s="61"/>
      <c r="GRR646" s="104"/>
      <c r="GRS646" s="60"/>
      <c r="GRT646" s="61"/>
      <c r="GRU646" s="104"/>
      <c r="GRV646" s="60"/>
      <c r="GRW646" s="61"/>
      <c r="GRX646" s="104"/>
      <c r="GRY646" s="60"/>
      <c r="GRZ646" s="61"/>
      <c r="GSA646" s="104"/>
      <c r="GSB646" s="60"/>
      <c r="GSC646" s="61"/>
      <c r="GSD646" s="104"/>
      <c r="GSE646" s="60"/>
      <c r="GSF646" s="61"/>
      <c r="GSG646" s="104"/>
      <c r="GSH646" s="60"/>
      <c r="GSI646" s="61"/>
      <c r="GSJ646" s="104"/>
      <c r="GSK646" s="60"/>
      <c r="GSL646" s="61"/>
      <c r="GSM646" s="104"/>
      <c r="GSN646" s="60"/>
      <c r="GSO646" s="61"/>
      <c r="GSP646" s="104"/>
      <c r="GSQ646" s="60"/>
      <c r="GSR646" s="61"/>
      <c r="GSS646" s="104"/>
      <c r="GST646" s="60"/>
      <c r="GSU646" s="61"/>
      <c r="GSV646" s="104"/>
      <c r="GSW646" s="60"/>
      <c r="GSX646" s="61"/>
      <c r="GSY646" s="104"/>
      <c r="GSZ646" s="60"/>
      <c r="GTA646" s="61"/>
      <c r="GTB646" s="104"/>
      <c r="GTC646" s="60"/>
      <c r="GTD646" s="61"/>
      <c r="GTE646" s="104"/>
      <c r="GTF646" s="60"/>
      <c r="GTG646" s="61"/>
      <c r="GTH646" s="104"/>
      <c r="GTI646" s="60"/>
      <c r="GTJ646" s="61"/>
      <c r="GTK646" s="104"/>
      <c r="GTL646" s="60"/>
      <c r="GTM646" s="61"/>
      <c r="GTN646" s="104"/>
      <c r="GTO646" s="60"/>
      <c r="GTP646" s="61"/>
      <c r="GTQ646" s="104"/>
      <c r="GTR646" s="60"/>
      <c r="GTS646" s="61"/>
      <c r="GTT646" s="104"/>
      <c r="GTU646" s="60"/>
      <c r="GTV646" s="61"/>
      <c r="GTW646" s="104"/>
      <c r="GTX646" s="60"/>
      <c r="GTY646" s="61"/>
      <c r="GTZ646" s="104"/>
      <c r="GUA646" s="60"/>
      <c r="GUB646" s="61"/>
      <c r="GUC646" s="104"/>
      <c r="GUD646" s="60"/>
      <c r="GUE646" s="61"/>
      <c r="GUF646" s="104"/>
      <c r="GUG646" s="60"/>
      <c r="GUH646" s="61"/>
      <c r="GUI646" s="104"/>
      <c r="GUJ646" s="60"/>
      <c r="GUK646" s="61"/>
      <c r="GUL646" s="104"/>
      <c r="GUM646" s="60"/>
      <c r="GUN646" s="61"/>
      <c r="GUO646" s="104"/>
      <c r="GUP646" s="60"/>
      <c r="GUQ646" s="61"/>
      <c r="GUR646" s="104"/>
      <c r="GUS646" s="60"/>
      <c r="GUT646" s="61"/>
      <c r="GUU646" s="104"/>
      <c r="GUV646" s="60"/>
      <c r="GUW646" s="61"/>
      <c r="GUX646" s="104"/>
      <c r="GUY646" s="60"/>
      <c r="GUZ646" s="61"/>
      <c r="GVA646" s="104"/>
      <c r="GVB646" s="60"/>
      <c r="GVC646" s="61"/>
      <c r="GVD646" s="104"/>
      <c r="GVE646" s="60"/>
      <c r="GVF646" s="61"/>
      <c r="GVG646" s="104"/>
      <c r="GVH646" s="60"/>
      <c r="GVI646" s="61"/>
      <c r="GVJ646" s="104"/>
      <c r="GVK646" s="60"/>
      <c r="GVL646" s="61"/>
      <c r="GVM646" s="104"/>
      <c r="GVN646" s="60"/>
      <c r="GVO646" s="61"/>
      <c r="GVP646" s="104"/>
      <c r="GVQ646" s="60"/>
      <c r="GVR646" s="61"/>
      <c r="GVS646" s="104"/>
      <c r="GVT646" s="60"/>
      <c r="GVU646" s="61"/>
      <c r="GVV646" s="104"/>
      <c r="GVW646" s="60"/>
      <c r="GVX646" s="61"/>
      <c r="GVY646" s="104"/>
      <c r="GVZ646" s="60"/>
      <c r="GWA646" s="61"/>
      <c r="GWB646" s="104"/>
      <c r="GWC646" s="60"/>
      <c r="GWD646" s="61"/>
      <c r="GWE646" s="104"/>
      <c r="GWF646" s="60"/>
      <c r="GWG646" s="61"/>
      <c r="GWH646" s="104"/>
      <c r="GWI646" s="60"/>
      <c r="GWJ646" s="61"/>
      <c r="GWK646" s="104"/>
      <c r="GWL646" s="60"/>
      <c r="GWM646" s="61"/>
      <c r="GWN646" s="104"/>
      <c r="GWO646" s="60"/>
      <c r="GWP646" s="61"/>
      <c r="GWQ646" s="104"/>
      <c r="GWR646" s="60"/>
      <c r="GWS646" s="61"/>
      <c r="GWT646" s="104"/>
      <c r="GWU646" s="60"/>
      <c r="GWV646" s="61"/>
      <c r="GWW646" s="104"/>
      <c r="GWX646" s="60"/>
      <c r="GWY646" s="61"/>
      <c r="GWZ646" s="104"/>
      <c r="GXA646" s="60"/>
      <c r="GXB646" s="61"/>
      <c r="GXC646" s="104"/>
      <c r="GXD646" s="60"/>
      <c r="GXE646" s="61"/>
      <c r="GXF646" s="104"/>
      <c r="GXG646" s="60"/>
      <c r="GXH646" s="61"/>
      <c r="GXI646" s="104"/>
      <c r="GXJ646" s="60"/>
      <c r="GXK646" s="61"/>
      <c r="GXL646" s="104"/>
      <c r="GXM646" s="60"/>
      <c r="GXN646" s="61"/>
      <c r="GXO646" s="104"/>
      <c r="GXP646" s="60"/>
      <c r="GXQ646" s="61"/>
      <c r="GXR646" s="104"/>
      <c r="GXS646" s="60"/>
      <c r="GXT646" s="61"/>
      <c r="GXU646" s="104"/>
      <c r="GXV646" s="60"/>
      <c r="GXW646" s="61"/>
      <c r="GXX646" s="104"/>
      <c r="GXY646" s="60"/>
      <c r="GXZ646" s="61"/>
      <c r="GYA646" s="104"/>
      <c r="GYB646" s="60"/>
      <c r="GYC646" s="61"/>
      <c r="GYD646" s="104"/>
      <c r="GYE646" s="60"/>
      <c r="GYF646" s="61"/>
      <c r="GYG646" s="104"/>
      <c r="GYH646" s="60"/>
      <c r="GYI646" s="61"/>
      <c r="GYJ646" s="104"/>
      <c r="GYK646" s="60"/>
      <c r="GYL646" s="61"/>
      <c r="GYM646" s="104"/>
      <c r="GYN646" s="60"/>
      <c r="GYO646" s="61"/>
      <c r="GYP646" s="104"/>
      <c r="GYQ646" s="60"/>
      <c r="GYR646" s="61"/>
      <c r="GYS646" s="104"/>
      <c r="GYT646" s="60"/>
      <c r="GYU646" s="61"/>
      <c r="GYV646" s="104"/>
      <c r="GYW646" s="60"/>
      <c r="GYX646" s="61"/>
      <c r="GYY646" s="104"/>
      <c r="GYZ646" s="60"/>
      <c r="GZA646" s="61"/>
      <c r="GZB646" s="104"/>
      <c r="GZC646" s="60"/>
      <c r="GZD646" s="61"/>
      <c r="GZE646" s="104"/>
      <c r="GZF646" s="60"/>
      <c r="GZG646" s="61"/>
      <c r="GZH646" s="104"/>
      <c r="GZI646" s="60"/>
      <c r="GZJ646" s="61"/>
      <c r="GZK646" s="104"/>
      <c r="GZL646" s="60"/>
      <c r="GZM646" s="61"/>
      <c r="GZN646" s="104"/>
      <c r="GZO646" s="60"/>
      <c r="GZP646" s="61"/>
      <c r="GZQ646" s="104"/>
      <c r="GZR646" s="60"/>
      <c r="GZS646" s="61"/>
      <c r="GZT646" s="104"/>
      <c r="GZU646" s="60"/>
      <c r="GZV646" s="61"/>
      <c r="GZW646" s="104"/>
      <c r="GZX646" s="60"/>
      <c r="GZY646" s="61"/>
      <c r="GZZ646" s="104"/>
      <c r="HAA646" s="60"/>
      <c r="HAB646" s="61"/>
      <c r="HAC646" s="104"/>
      <c r="HAD646" s="60"/>
      <c r="HAE646" s="61"/>
      <c r="HAF646" s="104"/>
      <c r="HAG646" s="60"/>
      <c r="HAH646" s="61"/>
      <c r="HAI646" s="104"/>
      <c r="HAJ646" s="60"/>
      <c r="HAK646" s="61"/>
      <c r="HAL646" s="104"/>
      <c r="HAM646" s="60"/>
      <c r="HAN646" s="61"/>
      <c r="HAO646" s="104"/>
      <c r="HAP646" s="60"/>
      <c r="HAQ646" s="61"/>
      <c r="HAR646" s="104"/>
      <c r="HAS646" s="60"/>
      <c r="HAT646" s="61"/>
      <c r="HAU646" s="104"/>
      <c r="HAV646" s="60"/>
      <c r="HAW646" s="61"/>
      <c r="HAX646" s="104"/>
      <c r="HAY646" s="60"/>
      <c r="HAZ646" s="61"/>
      <c r="HBA646" s="104"/>
      <c r="HBB646" s="60"/>
      <c r="HBC646" s="61"/>
      <c r="HBD646" s="104"/>
      <c r="HBE646" s="60"/>
      <c r="HBF646" s="61"/>
      <c r="HBG646" s="104"/>
      <c r="HBH646" s="60"/>
      <c r="HBI646" s="61"/>
      <c r="HBJ646" s="104"/>
      <c r="HBK646" s="60"/>
      <c r="HBL646" s="61"/>
      <c r="HBM646" s="104"/>
      <c r="HBN646" s="60"/>
      <c r="HBO646" s="61"/>
      <c r="HBP646" s="104"/>
      <c r="HBQ646" s="60"/>
      <c r="HBR646" s="61"/>
      <c r="HBS646" s="104"/>
      <c r="HBT646" s="60"/>
      <c r="HBU646" s="61"/>
      <c r="HBV646" s="104"/>
      <c r="HBW646" s="60"/>
      <c r="HBX646" s="61"/>
      <c r="HBY646" s="104"/>
      <c r="HBZ646" s="60"/>
      <c r="HCA646" s="61"/>
      <c r="HCB646" s="104"/>
      <c r="HCC646" s="60"/>
      <c r="HCD646" s="61"/>
      <c r="HCE646" s="104"/>
      <c r="HCF646" s="60"/>
      <c r="HCG646" s="61"/>
      <c r="HCH646" s="104"/>
      <c r="HCI646" s="60"/>
      <c r="HCJ646" s="61"/>
      <c r="HCK646" s="104"/>
      <c r="HCL646" s="60"/>
      <c r="HCM646" s="61"/>
      <c r="HCN646" s="104"/>
      <c r="HCO646" s="60"/>
      <c r="HCP646" s="61"/>
      <c r="HCQ646" s="104"/>
      <c r="HCR646" s="60"/>
      <c r="HCS646" s="61"/>
      <c r="HCT646" s="104"/>
      <c r="HCU646" s="60"/>
      <c r="HCV646" s="61"/>
      <c r="HCW646" s="104"/>
      <c r="HCX646" s="60"/>
      <c r="HCY646" s="61"/>
      <c r="HCZ646" s="104"/>
      <c r="HDA646" s="60"/>
      <c r="HDB646" s="61"/>
      <c r="HDC646" s="104"/>
      <c r="HDD646" s="60"/>
      <c r="HDE646" s="61"/>
      <c r="HDF646" s="104"/>
      <c r="HDG646" s="60"/>
      <c r="HDH646" s="61"/>
      <c r="HDI646" s="104"/>
      <c r="HDJ646" s="60"/>
      <c r="HDK646" s="61"/>
      <c r="HDL646" s="104"/>
      <c r="HDM646" s="60"/>
      <c r="HDN646" s="61"/>
      <c r="HDO646" s="104"/>
      <c r="HDP646" s="60"/>
      <c r="HDQ646" s="61"/>
      <c r="HDR646" s="104"/>
      <c r="HDS646" s="60"/>
      <c r="HDT646" s="61"/>
      <c r="HDU646" s="104"/>
      <c r="HDV646" s="60"/>
      <c r="HDW646" s="61"/>
      <c r="HDX646" s="104"/>
      <c r="HDY646" s="60"/>
      <c r="HDZ646" s="61"/>
      <c r="HEA646" s="104"/>
      <c r="HEB646" s="60"/>
      <c r="HEC646" s="61"/>
      <c r="HED646" s="104"/>
      <c r="HEE646" s="60"/>
      <c r="HEF646" s="61"/>
      <c r="HEG646" s="104"/>
      <c r="HEH646" s="60"/>
      <c r="HEI646" s="61"/>
      <c r="HEJ646" s="104"/>
      <c r="HEK646" s="60"/>
      <c r="HEL646" s="61"/>
      <c r="HEM646" s="104"/>
      <c r="HEN646" s="60"/>
      <c r="HEO646" s="61"/>
      <c r="HEP646" s="104"/>
      <c r="HEQ646" s="60"/>
      <c r="HER646" s="61"/>
      <c r="HES646" s="104"/>
      <c r="HET646" s="60"/>
      <c r="HEU646" s="61"/>
      <c r="HEV646" s="104"/>
      <c r="HEW646" s="60"/>
      <c r="HEX646" s="61"/>
      <c r="HEY646" s="104"/>
      <c r="HEZ646" s="60"/>
      <c r="HFA646" s="61"/>
      <c r="HFB646" s="104"/>
      <c r="HFC646" s="60"/>
      <c r="HFD646" s="61"/>
      <c r="HFE646" s="104"/>
      <c r="HFF646" s="60"/>
      <c r="HFG646" s="61"/>
      <c r="HFH646" s="104"/>
      <c r="HFI646" s="60"/>
      <c r="HFJ646" s="61"/>
      <c r="HFK646" s="104"/>
      <c r="HFL646" s="60"/>
      <c r="HFM646" s="61"/>
      <c r="HFN646" s="104"/>
      <c r="HFO646" s="60"/>
      <c r="HFP646" s="61"/>
      <c r="HFQ646" s="104"/>
      <c r="HFR646" s="60"/>
      <c r="HFS646" s="61"/>
      <c r="HFT646" s="104"/>
      <c r="HFU646" s="60"/>
      <c r="HFV646" s="61"/>
      <c r="HFW646" s="104"/>
      <c r="HFX646" s="60"/>
      <c r="HFY646" s="61"/>
      <c r="HFZ646" s="104"/>
      <c r="HGA646" s="60"/>
      <c r="HGB646" s="61"/>
      <c r="HGC646" s="104"/>
      <c r="HGD646" s="60"/>
      <c r="HGE646" s="61"/>
      <c r="HGF646" s="104"/>
      <c r="HGG646" s="60"/>
      <c r="HGH646" s="61"/>
      <c r="HGI646" s="104"/>
      <c r="HGJ646" s="60"/>
      <c r="HGK646" s="61"/>
      <c r="HGL646" s="104"/>
      <c r="HGM646" s="60"/>
      <c r="HGN646" s="61"/>
      <c r="HGO646" s="104"/>
      <c r="HGP646" s="60"/>
      <c r="HGQ646" s="61"/>
      <c r="HGR646" s="104"/>
      <c r="HGS646" s="60"/>
      <c r="HGT646" s="61"/>
      <c r="HGU646" s="104"/>
      <c r="HGV646" s="60"/>
      <c r="HGW646" s="61"/>
      <c r="HGX646" s="104"/>
      <c r="HGY646" s="60"/>
      <c r="HGZ646" s="61"/>
      <c r="HHA646" s="104"/>
      <c r="HHB646" s="60"/>
      <c r="HHC646" s="61"/>
      <c r="HHD646" s="104"/>
      <c r="HHE646" s="60"/>
      <c r="HHF646" s="61"/>
      <c r="HHG646" s="104"/>
      <c r="HHH646" s="60"/>
      <c r="HHI646" s="61"/>
      <c r="HHJ646" s="104"/>
      <c r="HHK646" s="60"/>
      <c r="HHL646" s="61"/>
      <c r="HHM646" s="104"/>
      <c r="HHN646" s="60"/>
      <c r="HHO646" s="61"/>
      <c r="HHP646" s="104"/>
      <c r="HHQ646" s="60"/>
      <c r="HHR646" s="61"/>
      <c r="HHS646" s="104"/>
      <c r="HHT646" s="60"/>
      <c r="HHU646" s="61"/>
      <c r="HHV646" s="104"/>
      <c r="HHW646" s="60"/>
      <c r="HHX646" s="61"/>
      <c r="HHY646" s="104"/>
      <c r="HHZ646" s="60"/>
      <c r="HIA646" s="61"/>
      <c r="HIB646" s="104"/>
      <c r="HIC646" s="60"/>
      <c r="HID646" s="61"/>
      <c r="HIE646" s="104"/>
      <c r="HIF646" s="60"/>
      <c r="HIG646" s="61"/>
      <c r="HIH646" s="104"/>
      <c r="HII646" s="60"/>
      <c r="HIJ646" s="61"/>
      <c r="HIK646" s="104"/>
      <c r="HIL646" s="60"/>
      <c r="HIM646" s="61"/>
      <c r="HIN646" s="104"/>
      <c r="HIO646" s="60"/>
      <c r="HIP646" s="61"/>
      <c r="HIQ646" s="104"/>
      <c r="HIR646" s="60"/>
      <c r="HIS646" s="61"/>
      <c r="HIT646" s="104"/>
      <c r="HIU646" s="60"/>
      <c r="HIV646" s="61"/>
      <c r="HIW646" s="104"/>
      <c r="HIX646" s="60"/>
      <c r="HIY646" s="61"/>
      <c r="HIZ646" s="104"/>
      <c r="HJA646" s="60"/>
      <c r="HJB646" s="61"/>
      <c r="HJC646" s="104"/>
      <c r="HJD646" s="60"/>
      <c r="HJE646" s="61"/>
      <c r="HJF646" s="104"/>
      <c r="HJG646" s="60"/>
      <c r="HJH646" s="61"/>
      <c r="HJI646" s="104"/>
      <c r="HJJ646" s="60"/>
      <c r="HJK646" s="61"/>
      <c r="HJL646" s="104"/>
      <c r="HJM646" s="60"/>
      <c r="HJN646" s="61"/>
      <c r="HJO646" s="104"/>
      <c r="HJP646" s="60"/>
      <c r="HJQ646" s="61"/>
      <c r="HJR646" s="104"/>
      <c r="HJS646" s="60"/>
      <c r="HJT646" s="61"/>
      <c r="HJU646" s="104"/>
      <c r="HJV646" s="60"/>
      <c r="HJW646" s="61"/>
      <c r="HJX646" s="104"/>
      <c r="HJY646" s="60"/>
      <c r="HJZ646" s="61"/>
      <c r="HKA646" s="104"/>
      <c r="HKB646" s="60"/>
      <c r="HKC646" s="61"/>
      <c r="HKD646" s="104"/>
      <c r="HKE646" s="60"/>
      <c r="HKF646" s="61"/>
      <c r="HKG646" s="104"/>
      <c r="HKH646" s="60"/>
      <c r="HKI646" s="61"/>
      <c r="HKJ646" s="104"/>
      <c r="HKK646" s="60"/>
      <c r="HKL646" s="61"/>
      <c r="HKM646" s="104"/>
      <c r="HKN646" s="60"/>
      <c r="HKO646" s="61"/>
      <c r="HKP646" s="104"/>
      <c r="HKQ646" s="60"/>
      <c r="HKR646" s="61"/>
      <c r="HKS646" s="104"/>
      <c r="HKT646" s="60"/>
      <c r="HKU646" s="61"/>
      <c r="HKV646" s="104"/>
      <c r="HKW646" s="60"/>
      <c r="HKX646" s="61"/>
      <c r="HKY646" s="104"/>
      <c r="HKZ646" s="60"/>
      <c r="HLA646" s="61"/>
      <c r="HLB646" s="104"/>
      <c r="HLC646" s="60"/>
      <c r="HLD646" s="61"/>
      <c r="HLE646" s="104"/>
      <c r="HLF646" s="60"/>
      <c r="HLG646" s="61"/>
      <c r="HLH646" s="104"/>
      <c r="HLI646" s="60"/>
      <c r="HLJ646" s="61"/>
      <c r="HLK646" s="104"/>
      <c r="HLL646" s="60"/>
      <c r="HLM646" s="61"/>
      <c r="HLN646" s="104"/>
      <c r="HLO646" s="60"/>
      <c r="HLP646" s="61"/>
      <c r="HLQ646" s="104"/>
      <c r="HLR646" s="60"/>
      <c r="HLS646" s="61"/>
      <c r="HLT646" s="104"/>
      <c r="HLU646" s="60"/>
      <c r="HLV646" s="61"/>
      <c r="HLW646" s="104"/>
      <c r="HLX646" s="60"/>
      <c r="HLY646" s="61"/>
      <c r="HLZ646" s="104"/>
      <c r="HMA646" s="60"/>
      <c r="HMB646" s="61"/>
      <c r="HMC646" s="104"/>
      <c r="HMD646" s="60"/>
      <c r="HME646" s="61"/>
      <c r="HMF646" s="104"/>
      <c r="HMG646" s="60"/>
      <c r="HMH646" s="61"/>
      <c r="HMI646" s="104"/>
      <c r="HMJ646" s="60"/>
      <c r="HMK646" s="61"/>
      <c r="HML646" s="104"/>
      <c r="HMM646" s="60"/>
      <c r="HMN646" s="61"/>
      <c r="HMO646" s="104"/>
      <c r="HMP646" s="60"/>
      <c r="HMQ646" s="61"/>
      <c r="HMR646" s="104"/>
      <c r="HMS646" s="60"/>
      <c r="HMT646" s="61"/>
      <c r="HMU646" s="104"/>
      <c r="HMV646" s="60"/>
      <c r="HMW646" s="61"/>
      <c r="HMX646" s="104"/>
      <c r="HMY646" s="60"/>
      <c r="HMZ646" s="61"/>
      <c r="HNA646" s="104"/>
      <c r="HNB646" s="60"/>
      <c r="HNC646" s="61"/>
      <c r="HND646" s="104"/>
      <c r="HNE646" s="60"/>
      <c r="HNF646" s="61"/>
      <c r="HNG646" s="104"/>
      <c r="HNH646" s="60"/>
      <c r="HNI646" s="61"/>
      <c r="HNJ646" s="104"/>
      <c r="HNK646" s="60"/>
      <c r="HNL646" s="61"/>
      <c r="HNM646" s="104"/>
      <c r="HNN646" s="60"/>
      <c r="HNO646" s="61"/>
      <c r="HNP646" s="104"/>
      <c r="HNQ646" s="60"/>
      <c r="HNR646" s="61"/>
      <c r="HNS646" s="104"/>
      <c r="HNT646" s="60"/>
      <c r="HNU646" s="61"/>
      <c r="HNV646" s="104"/>
      <c r="HNW646" s="60"/>
      <c r="HNX646" s="61"/>
      <c r="HNY646" s="104"/>
      <c r="HNZ646" s="60"/>
      <c r="HOA646" s="61"/>
      <c r="HOB646" s="104"/>
      <c r="HOC646" s="60"/>
      <c r="HOD646" s="61"/>
      <c r="HOE646" s="104"/>
      <c r="HOF646" s="60"/>
      <c r="HOG646" s="61"/>
      <c r="HOH646" s="104"/>
      <c r="HOI646" s="60"/>
      <c r="HOJ646" s="61"/>
      <c r="HOK646" s="104"/>
      <c r="HOL646" s="60"/>
      <c r="HOM646" s="61"/>
      <c r="HON646" s="104"/>
      <c r="HOO646" s="60"/>
      <c r="HOP646" s="61"/>
      <c r="HOQ646" s="104"/>
      <c r="HOR646" s="60"/>
      <c r="HOS646" s="61"/>
      <c r="HOT646" s="104"/>
      <c r="HOU646" s="60"/>
      <c r="HOV646" s="61"/>
      <c r="HOW646" s="104"/>
      <c r="HOX646" s="60"/>
      <c r="HOY646" s="61"/>
      <c r="HOZ646" s="104"/>
      <c r="HPA646" s="60"/>
      <c r="HPB646" s="61"/>
      <c r="HPC646" s="104"/>
      <c r="HPD646" s="60"/>
      <c r="HPE646" s="61"/>
      <c r="HPF646" s="104"/>
      <c r="HPG646" s="60"/>
      <c r="HPH646" s="61"/>
      <c r="HPI646" s="104"/>
      <c r="HPJ646" s="60"/>
      <c r="HPK646" s="61"/>
      <c r="HPL646" s="104"/>
      <c r="HPM646" s="60"/>
      <c r="HPN646" s="61"/>
      <c r="HPO646" s="104"/>
      <c r="HPP646" s="60"/>
      <c r="HPQ646" s="61"/>
      <c r="HPR646" s="104"/>
      <c r="HPS646" s="60"/>
      <c r="HPT646" s="61"/>
      <c r="HPU646" s="104"/>
      <c r="HPV646" s="60"/>
      <c r="HPW646" s="61"/>
      <c r="HPX646" s="104"/>
      <c r="HPY646" s="60"/>
      <c r="HPZ646" s="61"/>
      <c r="HQA646" s="104"/>
      <c r="HQB646" s="60"/>
      <c r="HQC646" s="61"/>
      <c r="HQD646" s="104"/>
      <c r="HQE646" s="60"/>
      <c r="HQF646" s="61"/>
      <c r="HQG646" s="104"/>
      <c r="HQH646" s="60"/>
      <c r="HQI646" s="61"/>
      <c r="HQJ646" s="104"/>
      <c r="HQK646" s="60"/>
      <c r="HQL646" s="61"/>
      <c r="HQM646" s="104"/>
      <c r="HQN646" s="60"/>
      <c r="HQO646" s="61"/>
      <c r="HQP646" s="104"/>
      <c r="HQQ646" s="60"/>
      <c r="HQR646" s="61"/>
      <c r="HQS646" s="104"/>
      <c r="HQT646" s="60"/>
      <c r="HQU646" s="61"/>
      <c r="HQV646" s="104"/>
      <c r="HQW646" s="60"/>
      <c r="HQX646" s="61"/>
      <c r="HQY646" s="104"/>
      <c r="HQZ646" s="60"/>
      <c r="HRA646" s="61"/>
      <c r="HRB646" s="104"/>
      <c r="HRC646" s="60"/>
      <c r="HRD646" s="61"/>
      <c r="HRE646" s="104"/>
      <c r="HRF646" s="60"/>
      <c r="HRG646" s="61"/>
      <c r="HRH646" s="104"/>
      <c r="HRI646" s="60"/>
      <c r="HRJ646" s="61"/>
      <c r="HRK646" s="104"/>
      <c r="HRL646" s="60"/>
      <c r="HRM646" s="61"/>
      <c r="HRN646" s="104"/>
      <c r="HRO646" s="60"/>
      <c r="HRP646" s="61"/>
      <c r="HRQ646" s="104"/>
      <c r="HRR646" s="60"/>
      <c r="HRS646" s="61"/>
      <c r="HRT646" s="104"/>
      <c r="HRU646" s="60"/>
      <c r="HRV646" s="61"/>
      <c r="HRW646" s="104"/>
      <c r="HRX646" s="60"/>
      <c r="HRY646" s="61"/>
      <c r="HRZ646" s="104"/>
      <c r="HSA646" s="60"/>
      <c r="HSB646" s="61"/>
      <c r="HSC646" s="104"/>
      <c r="HSD646" s="60"/>
      <c r="HSE646" s="61"/>
      <c r="HSF646" s="104"/>
      <c r="HSG646" s="60"/>
      <c r="HSH646" s="61"/>
      <c r="HSI646" s="104"/>
      <c r="HSJ646" s="60"/>
      <c r="HSK646" s="61"/>
      <c r="HSL646" s="104"/>
      <c r="HSM646" s="60"/>
      <c r="HSN646" s="61"/>
      <c r="HSO646" s="104"/>
      <c r="HSP646" s="60"/>
      <c r="HSQ646" s="61"/>
      <c r="HSR646" s="104"/>
      <c r="HSS646" s="60"/>
      <c r="HST646" s="61"/>
      <c r="HSU646" s="104"/>
      <c r="HSV646" s="60"/>
      <c r="HSW646" s="61"/>
      <c r="HSX646" s="104"/>
      <c r="HSY646" s="60"/>
      <c r="HSZ646" s="61"/>
      <c r="HTA646" s="104"/>
      <c r="HTB646" s="60"/>
      <c r="HTC646" s="61"/>
      <c r="HTD646" s="104"/>
      <c r="HTE646" s="60"/>
      <c r="HTF646" s="61"/>
      <c r="HTG646" s="104"/>
      <c r="HTH646" s="60"/>
      <c r="HTI646" s="61"/>
      <c r="HTJ646" s="104"/>
      <c r="HTK646" s="60"/>
      <c r="HTL646" s="61"/>
      <c r="HTM646" s="104"/>
      <c r="HTN646" s="60"/>
      <c r="HTO646" s="61"/>
      <c r="HTP646" s="104"/>
      <c r="HTQ646" s="60"/>
      <c r="HTR646" s="61"/>
      <c r="HTS646" s="104"/>
      <c r="HTT646" s="60"/>
      <c r="HTU646" s="61"/>
      <c r="HTV646" s="104"/>
      <c r="HTW646" s="60"/>
      <c r="HTX646" s="61"/>
      <c r="HTY646" s="104"/>
      <c r="HTZ646" s="60"/>
      <c r="HUA646" s="61"/>
      <c r="HUB646" s="104"/>
      <c r="HUC646" s="60"/>
      <c r="HUD646" s="61"/>
      <c r="HUE646" s="104"/>
      <c r="HUF646" s="60"/>
      <c r="HUG646" s="61"/>
      <c r="HUH646" s="104"/>
      <c r="HUI646" s="60"/>
      <c r="HUJ646" s="61"/>
      <c r="HUK646" s="104"/>
      <c r="HUL646" s="60"/>
      <c r="HUM646" s="61"/>
      <c r="HUN646" s="104"/>
      <c r="HUO646" s="60"/>
      <c r="HUP646" s="61"/>
      <c r="HUQ646" s="104"/>
      <c r="HUR646" s="60"/>
      <c r="HUS646" s="61"/>
      <c r="HUT646" s="104"/>
      <c r="HUU646" s="60"/>
      <c r="HUV646" s="61"/>
      <c r="HUW646" s="104"/>
      <c r="HUX646" s="60"/>
      <c r="HUY646" s="61"/>
      <c r="HUZ646" s="104"/>
      <c r="HVA646" s="60"/>
      <c r="HVB646" s="61"/>
      <c r="HVC646" s="104"/>
      <c r="HVD646" s="60"/>
      <c r="HVE646" s="61"/>
      <c r="HVF646" s="104"/>
      <c r="HVG646" s="60"/>
      <c r="HVH646" s="61"/>
      <c r="HVI646" s="104"/>
      <c r="HVJ646" s="60"/>
      <c r="HVK646" s="61"/>
      <c r="HVL646" s="104"/>
      <c r="HVM646" s="60"/>
      <c r="HVN646" s="61"/>
      <c r="HVO646" s="104"/>
      <c r="HVP646" s="60"/>
      <c r="HVQ646" s="61"/>
      <c r="HVR646" s="104"/>
      <c r="HVS646" s="60"/>
      <c r="HVT646" s="61"/>
      <c r="HVU646" s="104"/>
      <c r="HVV646" s="60"/>
      <c r="HVW646" s="61"/>
      <c r="HVX646" s="104"/>
      <c r="HVY646" s="60"/>
      <c r="HVZ646" s="61"/>
      <c r="HWA646" s="104"/>
      <c r="HWB646" s="60"/>
      <c r="HWC646" s="61"/>
      <c r="HWD646" s="104"/>
      <c r="HWE646" s="60"/>
      <c r="HWF646" s="61"/>
      <c r="HWG646" s="104"/>
      <c r="HWH646" s="60"/>
      <c r="HWI646" s="61"/>
      <c r="HWJ646" s="104"/>
      <c r="HWK646" s="60"/>
      <c r="HWL646" s="61"/>
      <c r="HWM646" s="104"/>
      <c r="HWN646" s="60"/>
      <c r="HWO646" s="61"/>
      <c r="HWP646" s="104"/>
      <c r="HWQ646" s="60"/>
      <c r="HWR646" s="61"/>
      <c r="HWS646" s="104"/>
      <c r="HWT646" s="60"/>
      <c r="HWU646" s="61"/>
      <c r="HWV646" s="104"/>
      <c r="HWW646" s="60"/>
      <c r="HWX646" s="61"/>
      <c r="HWY646" s="104"/>
      <c r="HWZ646" s="60"/>
      <c r="HXA646" s="61"/>
      <c r="HXB646" s="104"/>
      <c r="HXC646" s="60"/>
      <c r="HXD646" s="61"/>
      <c r="HXE646" s="104"/>
      <c r="HXF646" s="60"/>
      <c r="HXG646" s="61"/>
      <c r="HXH646" s="104"/>
      <c r="HXI646" s="60"/>
      <c r="HXJ646" s="61"/>
      <c r="HXK646" s="104"/>
      <c r="HXL646" s="60"/>
      <c r="HXM646" s="61"/>
      <c r="HXN646" s="104"/>
      <c r="HXO646" s="60"/>
      <c r="HXP646" s="61"/>
      <c r="HXQ646" s="104"/>
      <c r="HXR646" s="60"/>
      <c r="HXS646" s="61"/>
      <c r="HXT646" s="104"/>
      <c r="HXU646" s="60"/>
      <c r="HXV646" s="61"/>
      <c r="HXW646" s="104"/>
      <c r="HXX646" s="60"/>
      <c r="HXY646" s="61"/>
      <c r="HXZ646" s="104"/>
      <c r="HYA646" s="60"/>
      <c r="HYB646" s="61"/>
      <c r="HYC646" s="104"/>
      <c r="HYD646" s="60"/>
      <c r="HYE646" s="61"/>
      <c r="HYF646" s="104"/>
      <c r="HYG646" s="60"/>
      <c r="HYH646" s="61"/>
      <c r="HYI646" s="104"/>
      <c r="HYJ646" s="60"/>
      <c r="HYK646" s="61"/>
      <c r="HYL646" s="104"/>
      <c r="HYM646" s="60"/>
      <c r="HYN646" s="61"/>
      <c r="HYO646" s="104"/>
      <c r="HYP646" s="60"/>
      <c r="HYQ646" s="61"/>
      <c r="HYR646" s="104"/>
      <c r="HYS646" s="60"/>
      <c r="HYT646" s="61"/>
      <c r="HYU646" s="104"/>
      <c r="HYV646" s="60"/>
      <c r="HYW646" s="61"/>
      <c r="HYX646" s="104"/>
      <c r="HYY646" s="60"/>
      <c r="HYZ646" s="61"/>
      <c r="HZA646" s="104"/>
      <c r="HZB646" s="60"/>
      <c r="HZC646" s="61"/>
      <c r="HZD646" s="104"/>
      <c r="HZE646" s="60"/>
      <c r="HZF646" s="61"/>
      <c r="HZG646" s="104"/>
      <c r="HZH646" s="60"/>
      <c r="HZI646" s="61"/>
      <c r="HZJ646" s="104"/>
      <c r="HZK646" s="60"/>
      <c r="HZL646" s="61"/>
      <c r="HZM646" s="104"/>
      <c r="HZN646" s="60"/>
      <c r="HZO646" s="61"/>
      <c r="HZP646" s="104"/>
      <c r="HZQ646" s="60"/>
      <c r="HZR646" s="61"/>
      <c r="HZS646" s="104"/>
      <c r="HZT646" s="60"/>
      <c r="HZU646" s="61"/>
      <c r="HZV646" s="104"/>
      <c r="HZW646" s="60"/>
      <c r="HZX646" s="61"/>
      <c r="HZY646" s="104"/>
      <c r="HZZ646" s="60"/>
      <c r="IAA646" s="61"/>
      <c r="IAB646" s="104"/>
      <c r="IAC646" s="60"/>
      <c r="IAD646" s="61"/>
      <c r="IAE646" s="104"/>
      <c r="IAF646" s="60"/>
      <c r="IAG646" s="61"/>
      <c r="IAH646" s="104"/>
      <c r="IAI646" s="60"/>
      <c r="IAJ646" s="61"/>
      <c r="IAK646" s="104"/>
      <c r="IAL646" s="60"/>
      <c r="IAM646" s="61"/>
      <c r="IAN646" s="104"/>
      <c r="IAO646" s="60"/>
      <c r="IAP646" s="61"/>
      <c r="IAQ646" s="104"/>
      <c r="IAR646" s="60"/>
      <c r="IAS646" s="61"/>
      <c r="IAT646" s="104"/>
      <c r="IAU646" s="60"/>
      <c r="IAV646" s="61"/>
      <c r="IAW646" s="104"/>
      <c r="IAX646" s="60"/>
      <c r="IAY646" s="61"/>
      <c r="IAZ646" s="104"/>
      <c r="IBA646" s="60"/>
      <c r="IBB646" s="61"/>
      <c r="IBC646" s="104"/>
      <c r="IBD646" s="60"/>
      <c r="IBE646" s="61"/>
      <c r="IBF646" s="104"/>
      <c r="IBG646" s="60"/>
      <c r="IBH646" s="61"/>
      <c r="IBI646" s="104"/>
      <c r="IBJ646" s="60"/>
      <c r="IBK646" s="61"/>
      <c r="IBL646" s="104"/>
      <c r="IBM646" s="60"/>
      <c r="IBN646" s="61"/>
      <c r="IBO646" s="104"/>
      <c r="IBP646" s="60"/>
      <c r="IBQ646" s="61"/>
      <c r="IBR646" s="104"/>
      <c r="IBS646" s="60"/>
      <c r="IBT646" s="61"/>
      <c r="IBU646" s="104"/>
      <c r="IBV646" s="60"/>
      <c r="IBW646" s="61"/>
      <c r="IBX646" s="104"/>
      <c r="IBY646" s="60"/>
      <c r="IBZ646" s="61"/>
      <c r="ICA646" s="104"/>
      <c r="ICB646" s="60"/>
      <c r="ICC646" s="61"/>
      <c r="ICD646" s="104"/>
      <c r="ICE646" s="60"/>
      <c r="ICF646" s="61"/>
      <c r="ICG646" s="104"/>
      <c r="ICH646" s="60"/>
      <c r="ICI646" s="61"/>
      <c r="ICJ646" s="104"/>
      <c r="ICK646" s="60"/>
      <c r="ICL646" s="61"/>
      <c r="ICM646" s="104"/>
      <c r="ICN646" s="60"/>
      <c r="ICO646" s="61"/>
      <c r="ICP646" s="104"/>
      <c r="ICQ646" s="60"/>
      <c r="ICR646" s="61"/>
      <c r="ICS646" s="104"/>
      <c r="ICT646" s="60"/>
      <c r="ICU646" s="61"/>
      <c r="ICV646" s="104"/>
      <c r="ICW646" s="60"/>
      <c r="ICX646" s="61"/>
      <c r="ICY646" s="104"/>
      <c r="ICZ646" s="60"/>
      <c r="IDA646" s="61"/>
      <c r="IDB646" s="104"/>
      <c r="IDC646" s="60"/>
      <c r="IDD646" s="61"/>
      <c r="IDE646" s="104"/>
      <c r="IDF646" s="60"/>
      <c r="IDG646" s="61"/>
      <c r="IDH646" s="104"/>
      <c r="IDI646" s="60"/>
      <c r="IDJ646" s="61"/>
      <c r="IDK646" s="104"/>
      <c r="IDL646" s="60"/>
      <c r="IDM646" s="61"/>
      <c r="IDN646" s="104"/>
      <c r="IDO646" s="60"/>
      <c r="IDP646" s="61"/>
      <c r="IDQ646" s="104"/>
      <c r="IDR646" s="60"/>
      <c r="IDS646" s="61"/>
      <c r="IDT646" s="104"/>
      <c r="IDU646" s="60"/>
      <c r="IDV646" s="61"/>
      <c r="IDW646" s="104"/>
      <c r="IDX646" s="60"/>
      <c r="IDY646" s="61"/>
      <c r="IDZ646" s="104"/>
      <c r="IEA646" s="60"/>
      <c r="IEB646" s="61"/>
      <c r="IEC646" s="104"/>
      <c r="IED646" s="60"/>
      <c r="IEE646" s="61"/>
      <c r="IEF646" s="104"/>
      <c r="IEG646" s="60"/>
      <c r="IEH646" s="61"/>
      <c r="IEI646" s="104"/>
      <c r="IEJ646" s="60"/>
      <c r="IEK646" s="61"/>
      <c r="IEL646" s="104"/>
      <c r="IEM646" s="60"/>
      <c r="IEN646" s="61"/>
      <c r="IEO646" s="104"/>
      <c r="IEP646" s="60"/>
      <c r="IEQ646" s="61"/>
      <c r="IER646" s="104"/>
      <c r="IES646" s="60"/>
      <c r="IET646" s="61"/>
      <c r="IEU646" s="104"/>
      <c r="IEV646" s="60"/>
      <c r="IEW646" s="61"/>
      <c r="IEX646" s="104"/>
      <c r="IEY646" s="60"/>
      <c r="IEZ646" s="61"/>
      <c r="IFA646" s="104"/>
      <c r="IFB646" s="60"/>
      <c r="IFC646" s="61"/>
      <c r="IFD646" s="104"/>
      <c r="IFE646" s="60"/>
      <c r="IFF646" s="61"/>
      <c r="IFG646" s="104"/>
      <c r="IFH646" s="60"/>
      <c r="IFI646" s="61"/>
      <c r="IFJ646" s="104"/>
      <c r="IFK646" s="60"/>
      <c r="IFL646" s="61"/>
      <c r="IFM646" s="104"/>
      <c r="IFN646" s="60"/>
      <c r="IFO646" s="61"/>
      <c r="IFP646" s="104"/>
      <c r="IFQ646" s="60"/>
      <c r="IFR646" s="61"/>
      <c r="IFS646" s="104"/>
      <c r="IFT646" s="60"/>
      <c r="IFU646" s="61"/>
      <c r="IFV646" s="104"/>
      <c r="IFW646" s="60"/>
      <c r="IFX646" s="61"/>
      <c r="IFY646" s="104"/>
      <c r="IFZ646" s="60"/>
      <c r="IGA646" s="61"/>
      <c r="IGB646" s="104"/>
      <c r="IGC646" s="60"/>
      <c r="IGD646" s="61"/>
      <c r="IGE646" s="104"/>
      <c r="IGF646" s="60"/>
      <c r="IGG646" s="61"/>
      <c r="IGH646" s="104"/>
      <c r="IGI646" s="60"/>
      <c r="IGJ646" s="61"/>
      <c r="IGK646" s="104"/>
      <c r="IGL646" s="60"/>
      <c r="IGM646" s="61"/>
      <c r="IGN646" s="104"/>
      <c r="IGO646" s="60"/>
      <c r="IGP646" s="61"/>
      <c r="IGQ646" s="104"/>
      <c r="IGR646" s="60"/>
      <c r="IGS646" s="61"/>
      <c r="IGT646" s="104"/>
      <c r="IGU646" s="60"/>
      <c r="IGV646" s="61"/>
      <c r="IGW646" s="104"/>
      <c r="IGX646" s="60"/>
      <c r="IGY646" s="61"/>
      <c r="IGZ646" s="104"/>
      <c r="IHA646" s="60"/>
      <c r="IHB646" s="61"/>
      <c r="IHC646" s="104"/>
      <c r="IHD646" s="60"/>
      <c r="IHE646" s="61"/>
      <c r="IHF646" s="104"/>
      <c r="IHG646" s="60"/>
      <c r="IHH646" s="61"/>
      <c r="IHI646" s="104"/>
      <c r="IHJ646" s="60"/>
      <c r="IHK646" s="61"/>
      <c r="IHL646" s="104"/>
      <c r="IHM646" s="60"/>
      <c r="IHN646" s="61"/>
      <c r="IHO646" s="104"/>
      <c r="IHP646" s="60"/>
      <c r="IHQ646" s="61"/>
      <c r="IHR646" s="104"/>
      <c r="IHS646" s="60"/>
      <c r="IHT646" s="61"/>
      <c r="IHU646" s="104"/>
      <c r="IHV646" s="60"/>
      <c r="IHW646" s="61"/>
      <c r="IHX646" s="104"/>
      <c r="IHY646" s="60"/>
      <c r="IHZ646" s="61"/>
      <c r="IIA646" s="104"/>
      <c r="IIB646" s="60"/>
      <c r="IIC646" s="61"/>
      <c r="IID646" s="104"/>
      <c r="IIE646" s="60"/>
      <c r="IIF646" s="61"/>
      <c r="IIG646" s="104"/>
      <c r="IIH646" s="60"/>
      <c r="III646" s="61"/>
      <c r="IIJ646" s="104"/>
      <c r="IIK646" s="60"/>
      <c r="IIL646" s="61"/>
      <c r="IIM646" s="104"/>
      <c r="IIN646" s="60"/>
      <c r="IIO646" s="61"/>
      <c r="IIP646" s="104"/>
      <c r="IIQ646" s="60"/>
      <c r="IIR646" s="61"/>
      <c r="IIS646" s="104"/>
      <c r="IIT646" s="60"/>
      <c r="IIU646" s="61"/>
      <c r="IIV646" s="104"/>
      <c r="IIW646" s="60"/>
      <c r="IIX646" s="61"/>
      <c r="IIY646" s="104"/>
      <c r="IIZ646" s="60"/>
      <c r="IJA646" s="61"/>
      <c r="IJB646" s="104"/>
      <c r="IJC646" s="60"/>
      <c r="IJD646" s="61"/>
      <c r="IJE646" s="104"/>
      <c r="IJF646" s="60"/>
      <c r="IJG646" s="61"/>
      <c r="IJH646" s="104"/>
      <c r="IJI646" s="60"/>
      <c r="IJJ646" s="61"/>
      <c r="IJK646" s="104"/>
      <c r="IJL646" s="60"/>
      <c r="IJM646" s="61"/>
      <c r="IJN646" s="104"/>
      <c r="IJO646" s="60"/>
      <c r="IJP646" s="61"/>
      <c r="IJQ646" s="104"/>
      <c r="IJR646" s="60"/>
      <c r="IJS646" s="61"/>
      <c r="IJT646" s="104"/>
      <c r="IJU646" s="60"/>
      <c r="IJV646" s="61"/>
      <c r="IJW646" s="104"/>
      <c r="IJX646" s="60"/>
      <c r="IJY646" s="61"/>
      <c r="IJZ646" s="104"/>
      <c r="IKA646" s="60"/>
      <c r="IKB646" s="61"/>
      <c r="IKC646" s="104"/>
      <c r="IKD646" s="60"/>
      <c r="IKE646" s="61"/>
      <c r="IKF646" s="104"/>
      <c r="IKG646" s="60"/>
      <c r="IKH646" s="61"/>
      <c r="IKI646" s="104"/>
      <c r="IKJ646" s="60"/>
      <c r="IKK646" s="61"/>
      <c r="IKL646" s="104"/>
      <c r="IKM646" s="60"/>
      <c r="IKN646" s="61"/>
      <c r="IKO646" s="104"/>
      <c r="IKP646" s="60"/>
      <c r="IKQ646" s="61"/>
      <c r="IKR646" s="104"/>
      <c r="IKS646" s="60"/>
      <c r="IKT646" s="61"/>
      <c r="IKU646" s="104"/>
      <c r="IKV646" s="60"/>
      <c r="IKW646" s="61"/>
      <c r="IKX646" s="104"/>
      <c r="IKY646" s="60"/>
      <c r="IKZ646" s="61"/>
      <c r="ILA646" s="104"/>
      <c r="ILB646" s="60"/>
      <c r="ILC646" s="61"/>
      <c r="ILD646" s="104"/>
      <c r="ILE646" s="60"/>
      <c r="ILF646" s="61"/>
      <c r="ILG646" s="104"/>
      <c r="ILH646" s="60"/>
      <c r="ILI646" s="61"/>
      <c r="ILJ646" s="104"/>
      <c r="ILK646" s="60"/>
      <c r="ILL646" s="61"/>
      <c r="ILM646" s="104"/>
      <c r="ILN646" s="60"/>
      <c r="ILO646" s="61"/>
      <c r="ILP646" s="104"/>
      <c r="ILQ646" s="60"/>
      <c r="ILR646" s="61"/>
      <c r="ILS646" s="104"/>
      <c r="ILT646" s="60"/>
      <c r="ILU646" s="61"/>
      <c r="ILV646" s="104"/>
      <c r="ILW646" s="60"/>
      <c r="ILX646" s="61"/>
      <c r="ILY646" s="104"/>
      <c r="ILZ646" s="60"/>
      <c r="IMA646" s="61"/>
      <c r="IMB646" s="104"/>
      <c r="IMC646" s="60"/>
      <c r="IMD646" s="61"/>
      <c r="IME646" s="104"/>
      <c r="IMF646" s="60"/>
      <c r="IMG646" s="61"/>
      <c r="IMH646" s="104"/>
      <c r="IMI646" s="60"/>
      <c r="IMJ646" s="61"/>
      <c r="IMK646" s="104"/>
      <c r="IML646" s="60"/>
      <c r="IMM646" s="61"/>
      <c r="IMN646" s="104"/>
      <c r="IMO646" s="60"/>
      <c r="IMP646" s="61"/>
      <c r="IMQ646" s="104"/>
      <c r="IMR646" s="60"/>
      <c r="IMS646" s="61"/>
      <c r="IMT646" s="104"/>
      <c r="IMU646" s="60"/>
      <c r="IMV646" s="61"/>
      <c r="IMW646" s="104"/>
      <c r="IMX646" s="60"/>
      <c r="IMY646" s="61"/>
      <c r="IMZ646" s="104"/>
      <c r="INA646" s="60"/>
      <c r="INB646" s="61"/>
      <c r="INC646" s="104"/>
      <c r="IND646" s="60"/>
      <c r="INE646" s="61"/>
      <c r="INF646" s="104"/>
      <c r="ING646" s="60"/>
      <c r="INH646" s="61"/>
      <c r="INI646" s="104"/>
      <c r="INJ646" s="60"/>
      <c r="INK646" s="61"/>
      <c r="INL646" s="104"/>
      <c r="INM646" s="60"/>
      <c r="INN646" s="61"/>
      <c r="INO646" s="104"/>
      <c r="INP646" s="60"/>
      <c r="INQ646" s="61"/>
      <c r="INR646" s="104"/>
      <c r="INS646" s="60"/>
      <c r="INT646" s="61"/>
      <c r="INU646" s="104"/>
      <c r="INV646" s="60"/>
      <c r="INW646" s="61"/>
      <c r="INX646" s="104"/>
      <c r="INY646" s="60"/>
      <c r="INZ646" s="61"/>
      <c r="IOA646" s="104"/>
      <c r="IOB646" s="60"/>
      <c r="IOC646" s="61"/>
      <c r="IOD646" s="104"/>
      <c r="IOE646" s="60"/>
      <c r="IOF646" s="61"/>
      <c r="IOG646" s="104"/>
      <c r="IOH646" s="60"/>
      <c r="IOI646" s="61"/>
      <c r="IOJ646" s="104"/>
      <c r="IOK646" s="60"/>
      <c r="IOL646" s="61"/>
      <c r="IOM646" s="104"/>
      <c r="ION646" s="60"/>
      <c r="IOO646" s="61"/>
      <c r="IOP646" s="104"/>
      <c r="IOQ646" s="60"/>
      <c r="IOR646" s="61"/>
      <c r="IOS646" s="104"/>
      <c r="IOT646" s="60"/>
      <c r="IOU646" s="61"/>
      <c r="IOV646" s="104"/>
      <c r="IOW646" s="60"/>
      <c r="IOX646" s="61"/>
      <c r="IOY646" s="104"/>
      <c r="IOZ646" s="60"/>
      <c r="IPA646" s="61"/>
      <c r="IPB646" s="104"/>
      <c r="IPC646" s="60"/>
      <c r="IPD646" s="61"/>
      <c r="IPE646" s="104"/>
      <c r="IPF646" s="60"/>
      <c r="IPG646" s="61"/>
      <c r="IPH646" s="104"/>
      <c r="IPI646" s="60"/>
      <c r="IPJ646" s="61"/>
      <c r="IPK646" s="104"/>
      <c r="IPL646" s="60"/>
      <c r="IPM646" s="61"/>
      <c r="IPN646" s="104"/>
      <c r="IPO646" s="60"/>
      <c r="IPP646" s="61"/>
      <c r="IPQ646" s="104"/>
      <c r="IPR646" s="60"/>
      <c r="IPS646" s="61"/>
      <c r="IPT646" s="104"/>
      <c r="IPU646" s="60"/>
      <c r="IPV646" s="61"/>
      <c r="IPW646" s="104"/>
      <c r="IPX646" s="60"/>
      <c r="IPY646" s="61"/>
      <c r="IPZ646" s="104"/>
      <c r="IQA646" s="60"/>
      <c r="IQB646" s="61"/>
      <c r="IQC646" s="104"/>
      <c r="IQD646" s="60"/>
      <c r="IQE646" s="61"/>
      <c r="IQF646" s="104"/>
      <c r="IQG646" s="60"/>
      <c r="IQH646" s="61"/>
      <c r="IQI646" s="104"/>
      <c r="IQJ646" s="60"/>
      <c r="IQK646" s="61"/>
      <c r="IQL646" s="104"/>
      <c r="IQM646" s="60"/>
      <c r="IQN646" s="61"/>
      <c r="IQO646" s="104"/>
      <c r="IQP646" s="60"/>
      <c r="IQQ646" s="61"/>
      <c r="IQR646" s="104"/>
      <c r="IQS646" s="60"/>
      <c r="IQT646" s="61"/>
      <c r="IQU646" s="104"/>
      <c r="IQV646" s="60"/>
      <c r="IQW646" s="61"/>
      <c r="IQX646" s="104"/>
      <c r="IQY646" s="60"/>
      <c r="IQZ646" s="61"/>
      <c r="IRA646" s="104"/>
      <c r="IRB646" s="60"/>
      <c r="IRC646" s="61"/>
      <c r="IRD646" s="104"/>
      <c r="IRE646" s="60"/>
      <c r="IRF646" s="61"/>
      <c r="IRG646" s="104"/>
      <c r="IRH646" s="60"/>
      <c r="IRI646" s="61"/>
      <c r="IRJ646" s="104"/>
      <c r="IRK646" s="60"/>
      <c r="IRL646" s="61"/>
      <c r="IRM646" s="104"/>
      <c r="IRN646" s="60"/>
      <c r="IRO646" s="61"/>
      <c r="IRP646" s="104"/>
      <c r="IRQ646" s="60"/>
      <c r="IRR646" s="61"/>
      <c r="IRS646" s="104"/>
      <c r="IRT646" s="60"/>
      <c r="IRU646" s="61"/>
      <c r="IRV646" s="104"/>
      <c r="IRW646" s="60"/>
      <c r="IRX646" s="61"/>
      <c r="IRY646" s="104"/>
      <c r="IRZ646" s="60"/>
      <c r="ISA646" s="61"/>
      <c r="ISB646" s="104"/>
      <c r="ISC646" s="60"/>
      <c r="ISD646" s="61"/>
      <c r="ISE646" s="104"/>
      <c r="ISF646" s="60"/>
      <c r="ISG646" s="61"/>
      <c r="ISH646" s="104"/>
      <c r="ISI646" s="60"/>
      <c r="ISJ646" s="61"/>
      <c r="ISK646" s="104"/>
      <c r="ISL646" s="60"/>
      <c r="ISM646" s="61"/>
      <c r="ISN646" s="104"/>
      <c r="ISO646" s="60"/>
      <c r="ISP646" s="61"/>
      <c r="ISQ646" s="104"/>
      <c r="ISR646" s="60"/>
      <c r="ISS646" s="61"/>
      <c r="IST646" s="104"/>
      <c r="ISU646" s="60"/>
      <c r="ISV646" s="61"/>
      <c r="ISW646" s="104"/>
      <c r="ISX646" s="60"/>
      <c r="ISY646" s="61"/>
      <c r="ISZ646" s="104"/>
      <c r="ITA646" s="60"/>
      <c r="ITB646" s="61"/>
      <c r="ITC646" s="104"/>
      <c r="ITD646" s="60"/>
      <c r="ITE646" s="61"/>
      <c r="ITF646" s="104"/>
      <c r="ITG646" s="60"/>
      <c r="ITH646" s="61"/>
      <c r="ITI646" s="104"/>
      <c r="ITJ646" s="60"/>
      <c r="ITK646" s="61"/>
      <c r="ITL646" s="104"/>
      <c r="ITM646" s="60"/>
      <c r="ITN646" s="61"/>
      <c r="ITO646" s="104"/>
      <c r="ITP646" s="60"/>
      <c r="ITQ646" s="61"/>
      <c r="ITR646" s="104"/>
      <c r="ITS646" s="60"/>
      <c r="ITT646" s="61"/>
      <c r="ITU646" s="104"/>
      <c r="ITV646" s="60"/>
      <c r="ITW646" s="61"/>
      <c r="ITX646" s="104"/>
      <c r="ITY646" s="60"/>
      <c r="ITZ646" s="61"/>
      <c r="IUA646" s="104"/>
      <c r="IUB646" s="60"/>
      <c r="IUC646" s="61"/>
      <c r="IUD646" s="104"/>
      <c r="IUE646" s="60"/>
      <c r="IUF646" s="61"/>
      <c r="IUG646" s="104"/>
      <c r="IUH646" s="60"/>
      <c r="IUI646" s="61"/>
      <c r="IUJ646" s="104"/>
      <c r="IUK646" s="60"/>
      <c r="IUL646" s="61"/>
      <c r="IUM646" s="104"/>
      <c r="IUN646" s="60"/>
      <c r="IUO646" s="61"/>
      <c r="IUP646" s="104"/>
      <c r="IUQ646" s="60"/>
      <c r="IUR646" s="61"/>
      <c r="IUS646" s="104"/>
      <c r="IUT646" s="60"/>
      <c r="IUU646" s="61"/>
      <c r="IUV646" s="104"/>
      <c r="IUW646" s="60"/>
      <c r="IUX646" s="61"/>
      <c r="IUY646" s="104"/>
      <c r="IUZ646" s="60"/>
      <c r="IVA646" s="61"/>
      <c r="IVB646" s="104"/>
      <c r="IVC646" s="60"/>
      <c r="IVD646" s="61"/>
      <c r="IVE646" s="104"/>
      <c r="IVF646" s="60"/>
      <c r="IVG646" s="61"/>
      <c r="IVH646" s="104"/>
      <c r="IVI646" s="60"/>
      <c r="IVJ646" s="61"/>
      <c r="IVK646" s="104"/>
      <c r="IVL646" s="60"/>
      <c r="IVM646" s="61"/>
      <c r="IVN646" s="104"/>
      <c r="IVO646" s="60"/>
      <c r="IVP646" s="61"/>
      <c r="IVQ646" s="104"/>
      <c r="IVR646" s="60"/>
      <c r="IVS646" s="61"/>
      <c r="IVT646" s="104"/>
      <c r="IVU646" s="60"/>
      <c r="IVV646" s="61"/>
      <c r="IVW646" s="104"/>
      <c r="IVX646" s="60"/>
      <c r="IVY646" s="61"/>
      <c r="IVZ646" s="104"/>
      <c r="IWA646" s="60"/>
      <c r="IWB646" s="61"/>
      <c r="IWC646" s="104"/>
      <c r="IWD646" s="60"/>
      <c r="IWE646" s="61"/>
      <c r="IWF646" s="104"/>
      <c r="IWG646" s="60"/>
      <c r="IWH646" s="61"/>
      <c r="IWI646" s="104"/>
      <c r="IWJ646" s="60"/>
      <c r="IWK646" s="61"/>
      <c r="IWL646" s="104"/>
      <c r="IWM646" s="60"/>
      <c r="IWN646" s="61"/>
      <c r="IWO646" s="104"/>
      <c r="IWP646" s="60"/>
      <c r="IWQ646" s="61"/>
      <c r="IWR646" s="104"/>
      <c r="IWS646" s="60"/>
      <c r="IWT646" s="61"/>
      <c r="IWU646" s="104"/>
      <c r="IWV646" s="60"/>
      <c r="IWW646" s="61"/>
      <c r="IWX646" s="104"/>
      <c r="IWY646" s="60"/>
      <c r="IWZ646" s="61"/>
      <c r="IXA646" s="104"/>
      <c r="IXB646" s="60"/>
      <c r="IXC646" s="61"/>
      <c r="IXD646" s="104"/>
      <c r="IXE646" s="60"/>
      <c r="IXF646" s="61"/>
      <c r="IXG646" s="104"/>
      <c r="IXH646" s="60"/>
      <c r="IXI646" s="61"/>
      <c r="IXJ646" s="104"/>
      <c r="IXK646" s="60"/>
      <c r="IXL646" s="61"/>
      <c r="IXM646" s="104"/>
      <c r="IXN646" s="60"/>
      <c r="IXO646" s="61"/>
      <c r="IXP646" s="104"/>
      <c r="IXQ646" s="60"/>
      <c r="IXR646" s="61"/>
      <c r="IXS646" s="104"/>
      <c r="IXT646" s="60"/>
      <c r="IXU646" s="61"/>
      <c r="IXV646" s="104"/>
      <c r="IXW646" s="60"/>
      <c r="IXX646" s="61"/>
      <c r="IXY646" s="104"/>
      <c r="IXZ646" s="60"/>
      <c r="IYA646" s="61"/>
      <c r="IYB646" s="104"/>
      <c r="IYC646" s="60"/>
      <c r="IYD646" s="61"/>
      <c r="IYE646" s="104"/>
      <c r="IYF646" s="60"/>
      <c r="IYG646" s="61"/>
      <c r="IYH646" s="104"/>
      <c r="IYI646" s="60"/>
      <c r="IYJ646" s="61"/>
      <c r="IYK646" s="104"/>
      <c r="IYL646" s="60"/>
      <c r="IYM646" s="61"/>
      <c r="IYN646" s="104"/>
      <c r="IYO646" s="60"/>
      <c r="IYP646" s="61"/>
      <c r="IYQ646" s="104"/>
      <c r="IYR646" s="60"/>
      <c r="IYS646" s="61"/>
      <c r="IYT646" s="104"/>
      <c r="IYU646" s="60"/>
      <c r="IYV646" s="61"/>
      <c r="IYW646" s="104"/>
      <c r="IYX646" s="60"/>
      <c r="IYY646" s="61"/>
      <c r="IYZ646" s="104"/>
      <c r="IZA646" s="60"/>
      <c r="IZB646" s="61"/>
      <c r="IZC646" s="104"/>
      <c r="IZD646" s="60"/>
      <c r="IZE646" s="61"/>
      <c r="IZF646" s="104"/>
      <c r="IZG646" s="60"/>
      <c r="IZH646" s="61"/>
      <c r="IZI646" s="104"/>
      <c r="IZJ646" s="60"/>
      <c r="IZK646" s="61"/>
      <c r="IZL646" s="104"/>
      <c r="IZM646" s="60"/>
      <c r="IZN646" s="61"/>
      <c r="IZO646" s="104"/>
      <c r="IZP646" s="60"/>
      <c r="IZQ646" s="61"/>
      <c r="IZR646" s="104"/>
      <c r="IZS646" s="60"/>
      <c r="IZT646" s="61"/>
      <c r="IZU646" s="104"/>
      <c r="IZV646" s="60"/>
      <c r="IZW646" s="61"/>
      <c r="IZX646" s="104"/>
      <c r="IZY646" s="60"/>
      <c r="IZZ646" s="61"/>
      <c r="JAA646" s="104"/>
      <c r="JAB646" s="60"/>
      <c r="JAC646" s="61"/>
      <c r="JAD646" s="104"/>
      <c r="JAE646" s="60"/>
      <c r="JAF646" s="61"/>
      <c r="JAG646" s="104"/>
      <c r="JAH646" s="60"/>
      <c r="JAI646" s="61"/>
      <c r="JAJ646" s="104"/>
      <c r="JAK646" s="60"/>
      <c r="JAL646" s="61"/>
      <c r="JAM646" s="104"/>
      <c r="JAN646" s="60"/>
      <c r="JAO646" s="61"/>
      <c r="JAP646" s="104"/>
      <c r="JAQ646" s="60"/>
      <c r="JAR646" s="61"/>
      <c r="JAS646" s="104"/>
      <c r="JAT646" s="60"/>
      <c r="JAU646" s="61"/>
      <c r="JAV646" s="104"/>
      <c r="JAW646" s="60"/>
      <c r="JAX646" s="61"/>
      <c r="JAY646" s="104"/>
      <c r="JAZ646" s="60"/>
      <c r="JBA646" s="61"/>
      <c r="JBB646" s="104"/>
      <c r="JBC646" s="60"/>
      <c r="JBD646" s="61"/>
      <c r="JBE646" s="104"/>
      <c r="JBF646" s="60"/>
      <c r="JBG646" s="61"/>
      <c r="JBH646" s="104"/>
      <c r="JBI646" s="60"/>
      <c r="JBJ646" s="61"/>
      <c r="JBK646" s="104"/>
      <c r="JBL646" s="60"/>
      <c r="JBM646" s="61"/>
      <c r="JBN646" s="104"/>
      <c r="JBO646" s="60"/>
      <c r="JBP646" s="61"/>
      <c r="JBQ646" s="104"/>
      <c r="JBR646" s="60"/>
      <c r="JBS646" s="61"/>
      <c r="JBT646" s="104"/>
      <c r="JBU646" s="60"/>
      <c r="JBV646" s="61"/>
      <c r="JBW646" s="104"/>
      <c r="JBX646" s="60"/>
      <c r="JBY646" s="61"/>
      <c r="JBZ646" s="104"/>
      <c r="JCA646" s="60"/>
      <c r="JCB646" s="61"/>
      <c r="JCC646" s="104"/>
      <c r="JCD646" s="60"/>
      <c r="JCE646" s="61"/>
      <c r="JCF646" s="104"/>
      <c r="JCG646" s="60"/>
      <c r="JCH646" s="61"/>
      <c r="JCI646" s="104"/>
      <c r="JCJ646" s="60"/>
      <c r="JCK646" s="61"/>
      <c r="JCL646" s="104"/>
      <c r="JCM646" s="60"/>
      <c r="JCN646" s="61"/>
      <c r="JCO646" s="104"/>
      <c r="JCP646" s="60"/>
      <c r="JCQ646" s="61"/>
      <c r="JCR646" s="104"/>
      <c r="JCS646" s="60"/>
      <c r="JCT646" s="61"/>
      <c r="JCU646" s="104"/>
      <c r="JCV646" s="60"/>
      <c r="JCW646" s="61"/>
      <c r="JCX646" s="104"/>
      <c r="JCY646" s="60"/>
      <c r="JCZ646" s="61"/>
      <c r="JDA646" s="104"/>
      <c r="JDB646" s="60"/>
      <c r="JDC646" s="61"/>
      <c r="JDD646" s="104"/>
      <c r="JDE646" s="60"/>
      <c r="JDF646" s="61"/>
      <c r="JDG646" s="104"/>
      <c r="JDH646" s="60"/>
      <c r="JDI646" s="61"/>
      <c r="JDJ646" s="104"/>
      <c r="JDK646" s="60"/>
      <c r="JDL646" s="61"/>
      <c r="JDM646" s="104"/>
      <c r="JDN646" s="60"/>
      <c r="JDO646" s="61"/>
      <c r="JDP646" s="104"/>
      <c r="JDQ646" s="60"/>
      <c r="JDR646" s="61"/>
      <c r="JDS646" s="104"/>
      <c r="JDT646" s="60"/>
      <c r="JDU646" s="61"/>
      <c r="JDV646" s="104"/>
      <c r="JDW646" s="60"/>
      <c r="JDX646" s="61"/>
      <c r="JDY646" s="104"/>
      <c r="JDZ646" s="60"/>
      <c r="JEA646" s="61"/>
      <c r="JEB646" s="104"/>
      <c r="JEC646" s="60"/>
      <c r="JED646" s="61"/>
      <c r="JEE646" s="104"/>
      <c r="JEF646" s="60"/>
      <c r="JEG646" s="61"/>
      <c r="JEH646" s="104"/>
      <c r="JEI646" s="60"/>
      <c r="JEJ646" s="61"/>
      <c r="JEK646" s="104"/>
      <c r="JEL646" s="60"/>
      <c r="JEM646" s="61"/>
      <c r="JEN646" s="104"/>
      <c r="JEO646" s="60"/>
      <c r="JEP646" s="61"/>
      <c r="JEQ646" s="104"/>
      <c r="JER646" s="60"/>
      <c r="JES646" s="61"/>
      <c r="JET646" s="104"/>
      <c r="JEU646" s="60"/>
      <c r="JEV646" s="61"/>
      <c r="JEW646" s="104"/>
      <c r="JEX646" s="60"/>
      <c r="JEY646" s="61"/>
      <c r="JEZ646" s="104"/>
      <c r="JFA646" s="60"/>
      <c r="JFB646" s="61"/>
      <c r="JFC646" s="104"/>
      <c r="JFD646" s="60"/>
      <c r="JFE646" s="61"/>
      <c r="JFF646" s="104"/>
      <c r="JFG646" s="60"/>
      <c r="JFH646" s="61"/>
      <c r="JFI646" s="104"/>
      <c r="JFJ646" s="60"/>
      <c r="JFK646" s="61"/>
      <c r="JFL646" s="104"/>
      <c r="JFM646" s="60"/>
      <c r="JFN646" s="61"/>
      <c r="JFO646" s="104"/>
      <c r="JFP646" s="60"/>
      <c r="JFQ646" s="61"/>
      <c r="JFR646" s="104"/>
      <c r="JFS646" s="60"/>
      <c r="JFT646" s="61"/>
      <c r="JFU646" s="104"/>
      <c r="JFV646" s="60"/>
      <c r="JFW646" s="61"/>
      <c r="JFX646" s="104"/>
      <c r="JFY646" s="60"/>
      <c r="JFZ646" s="61"/>
      <c r="JGA646" s="104"/>
      <c r="JGB646" s="60"/>
      <c r="JGC646" s="61"/>
      <c r="JGD646" s="104"/>
      <c r="JGE646" s="60"/>
      <c r="JGF646" s="61"/>
      <c r="JGG646" s="104"/>
      <c r="JGH646" s="60"/>
      <c r="JGI646" s="61"/>
      <c r="JGJ646" s="104"/>
      <c r="JGK646" s="60"/>
      <c r="JGL646" s="61"/>
      <c r="JGM646" s="104"/>
      <c r="JGN646" s="60"/>
      <c r="JGO646" s="61"/>
      <c r="JGP646" s="104"/>
      <c r="JGQ646" s="60"/>
      <c r="JGR646" s="61"/>
      <c r="JGS646" s="104"/>
      <c r="JGT646" s="60"/>
      <c r="JGU646" s="61"/>
      <c r="JGV646" s="104"/>
      <c r="JGW646" s="60"/>
      <c r="JGX646" s="61"/>
      <c r="JGY646" s="104"/>
      <c r="JGZ646" s="60"/>
      <c r="JHA646" s="61"/>
      <c r="JHB646" s="104"/>
      <c r="JHC646" s="60"/>
      <c r="JHD646" s="61"/>
      <c r="JHE646" s="104"/>
      <c r="JHF646" s="60"/>
      <c r="JHG646" s="61"/>
      <c r="JHH646" s="104"/>
      <c r="JHI646" s="60"/>
      <c r="JHJ646" s="61"/>
      <c r="JHK646" s="104"/>
      <c r="JHL646" s="60"/>
      <c r="JHM646" s="61"/>
      <c r="JHN646" s="104"/>
      <c r="JHO646" s="60"/>
      <c r="JHP646" s="61"/>
      <c r="JHQ646" s="104"/>
      <c r="JHR646" s="60"/>
      <c r="JHS646" s="61"/>
      <c r="JHT646" s="104"/>
      <c r="JHU646" s="60"/>
      <c r="JHV646" s="61"/>
      <c r="JHW646" s="104"/>
      <c r="JHX646" s="60"/>
      <c r="JHY646" s="61"/>
      <c r="JHZ646" s="104"/>
      <c r="JIA646" s="60"/>
      <c r="JIB646" s="61"/>
      <c r="JIC646" s="104"/>
      <c r="JID646" s="60"/>
      <c r="JIE646" s="61"/>
      <c r="JIF646" s="104"/>
      <c r="JIG646" s="60"/>
      <c r="JIH646" s="61"/>
      <c r="JII646" s="104"/>
      <c r="JIJ646" s="60"/>
      <c r="JIK646" s="61"/>
      <c r="JIL646" s="104"/>
      <c r="JIM646" s="60"/>
      <c r="JIN646" s="61"/>
      <c r="JIO646" s="104"/>
      <c r="JIP646" s="60"/>
      <c r="JIQ646" s="61"/>
      <c r="JIR646" s="104"/>
      <c r="JIS646" s="60"/>
      <c r="JIT646" s="61"/>
      <c r="JIU646" s="104"/>
      <c r="JIV646" s="60"/>
      <c r="JIW646" s="61"/>
      <c r="JIX646" s="104"/>
      <c r="JIY646" s="60"/>
      <c r="JIZ646" s="61"/>
      <c r="JJA646" s="104"/>
      <c r="JJB646" s="60"/>
      <c r="JJC646" s="61"/>
      <c r="JJD646" s="104"/>
      <c r="JJE646" s="60"/>
      <c r="JJF646" s="61"/>
      <c r="JJG646" s="104"/>
      <c r="JJH646" s="60"/>
      <c r="JJI646" s="61"/>
      <c r="JJJ646" s="104"/>
      <c r="JJK646" s="60"/>
      <c r="JJL646" s="61"/>
      <c r="JJM646" s="104"/>
      <c r="JJN646" s="60"/>
      <c r="JJO646" s="61"/>
      <c r="JJP646" s="104"/>
      <c r="JJQ646" s="60"/>
      <c r="JJR646" s="61"/>
      <c r="JJS646" s="104"/>
      <c r="JJT646" s="60"/>
      <c r="JJU646" s="61"/>
      <c r="JJV646" s="104"/>
      <c r="JJW646" s="60"/>
      <c r="JJX646" s="61"/>
      <c r="JJY646" s="104"/>
      <c r="JJZ646" s="60"/>
      <c r="JKA646" s="61"/>
      <c r="JKB646" s="104"/>
      <c r="JKC646" s="60"/>
      <c r="JKD646" s="61"/>
      <c r="JKE646" s="104"/>
      <c r="JKF646" s="60"/>
      <c r="JKG646" s="61"/>
      <c r="JKH646" s="104"/>
      <c r="JKI646" s="60"/>
      <c r="JKJ646" s="61"/>
      <c r="JKK646" s="104"/>
      <c r="JKL646" s="60"/>
      <c r="JKM646" s="61"/>
      <c r="JKN646" s="104"/>
      <c r="JKO646" s="60"/>
      <c r="JKP646" s="61"/>
      <c r="JKQ646" s="104"/>
      <c r="JKR646" s="60"/>
      <c r="JKS646" s="61"/>
      <c r="JKT646" s="104"/>
      <c r="JKU646" s="60"/>
      <c r="JKV646" s="61"/>
      <c r="JKW646" s="104"/>
      <c r="JKX646" s="60"/>
      <c r="JKY646" s="61"/>
      <c r="JKZ646" s="104"/>
      <c r="JLA646" s="60"/>
      <c r="JLB646" s="61"/>
      <c r="JLC646" s="104"/>
      <c r="JLD646" s="60"/>
      <c r="JLE646" s="61"/>
      <c r="JLF646" s="104"/>
      <c r="JLG646" s="60"/>
      <c r="JLH646" s="61"/>
      <c r="JLI646" s="104"/>
      <c r="JLJ646" s="60"/>
      <c r="JLK646" s="61"/>
      <c r="JLL646" s="104"/>
      <c r="JLM646" s="60"/>
      <c r="JLN646" s="61"/>
      <c r="JLO646" s="104"/>
      <c r="JLP646" s="60"/>
      <c r="JLQ646" s="61"/>
      <c r="JLR646" s="104"/>
      <c r="JLS646" s="60"/>
      <c r="JLT646" s="61"/>
      <c r="JLU646" s="104"/>
      <c r="JLV646" s="60"/>
      <c r="JLW646" s="61"/>
      <c r="JLX646" s="104"/>
      <c r="JLY646" s="60"/>
      <c r="JLZ646" s="61"/>
      <c r="JMA646" s="104"/>
      <c r="JMB646" s="60"/>
      <c r="JMC646" s="61"/>
      <c r="JMD646" s="104"/>
      <c r="JME646" s="60"/>
      <c r="JMF646" s="61"/>
      <c r="JMG646" s="104"/>
      <c r="JMH646" s="60"/>
      <c r="JMI646" s="61"/>
      <c r="JMJ646" s="104"/>
      <c r="JMK646" s="60"/>
      <c r="JML646" s="61"/>
      <c r="JMM646" s="104"/>
      <c r="JMN646" s="60"/>
      <c r="JMO646" s="61"/>
      <c r="JMP646" s="104"/>
      <c r="JMQ646" s="60"/>
      <c r="JMR646" s="61"/>
      <c r="JMS646" s="104"/>
      <c r="JMT646" s="60"/>
      <c r="JMU646" s="61"/>
      <c r="JMV646" s="104"/>
      <c r="JMW646" s="60"/>
      <c r="JMX646" s="61"/>
      <c r="JMY646" s="104"/>
      <c r="JMZ646" s="60"/>
      <c r="JNA646" s="61"/>
      <c r="JNB646" s="104"/>
      <c r="JNC646" s="60"/>
      <c r="JND646" s="61"/>
      <c r="JNE646" s="104"/>
      <c r="JNF646" s="60"/>
      <c r="JNG646" s="61"/>
      <c r="JNH646" s="104"/>
      <c r="JNI646" s="60"/>
      <c r="JNJ646" s="61"/>
      <c r="JNK646" s="104"/>
      <c r="JNL646" s="60"/>
      <c r="JNM646" s="61"/>
      <c r="JNN646" s="104"/>
      <c r="JNO646" s="60"/>
      <c r="JNP646" s="61"/>
      <c r="JNQ646" s="104"/>
      <c r="JNR646" s="60"/>
      <c r="JNS646" s="61"/>
      <c r="JNT646" s="104"/>
      <c r="JNU646" s="60"/>
      <c r="JNV646" s="61"/>
      <c r="JNW646" s="104"/>
      <c r="JNX646" s="60"/>
      <c r="JNY646" s="61"/>
      <c r="JNZ646" s="104"/>
      <c r="JOA646" s="60"/>
      <c r="JOB646" s="61"/>
      <c r="JOC646" s="104"/>
      <c r="JOD646" s="60"/>
      <c r="JOE646" s="61"/>
      <c r="JOF646" s="104"/>
      <c r="JOG646" s="60"/>
      <c r="JOH646" s="61"/>
      <c r="JOI646" s="104"/>
      <c r="JOJ646" s="60"/>
      <c r="JOK646" s="61"/>
      <c r="JOL646" s="104"/>
      <c r="JOM646" s="60"/>
      <c r="JON646" s="61"/>
      <c r="JOO646" s="104"/>
      <c r="JOP646" s="60"/>
      <c r="JOQ646" s="61"/>
      <c r="JOR646" s="104"/>
      <c r="JOS646" s="60"/>
      <c r="JOT646" s="61"/>
      <c r="JOU646" s="104"/>
      <c r="JOV646" s="60"/>
      <c r="JOW646" s="61"/>
      <c r="JOX646" s="104"/>
      <c r="JOY646" s="60"/>
      <c r="JOZ646" s="61"/>
      <c r="JPA646" s="104"/>
      <c r="JPB646" s="60"/>
      <c r="JPC646" s="61"/>
      <c r="JPD646" s="104"/>
      <c r="JPE646" s="60"/>
      <c r="JPF646" s="61"/>
      <c r="JPG646" s="104"/>
      <c r="JPH646" s="60"/>
      <c r="JPI646" s="61"/>
      <c r="JPJ646" s="104"/>
      <c r="JPK646" s="60"/>
      <c r="JPL646" s="61"/>
      <c r="JPM646" s="104"/>
      <c r="JPN646" s="60"/>
      <c r="JPO646" s="61"/>
      <c r="JPP646" s="104"/>
      <c r="JPQ646" s="60"/>
      <c r="JPR646" s="61"/>
      <c r="JPS646" s="104"/>
      <c r="JPT646" s="60"/>
      <c r="JPU646" s="61"/>
      <c r="JPV646" s="104"/>
      <c r="JPW646" s="60"/>
      <c r="JPX646" s="61"/>
      <c r="JPY646" s="104"/>
      <c r="JPZ646" s="60"/>
      <c r="JQA646" s="61"/>
      <c r="JQB646" s="104"/>
      <c r="JQC646" s="60"/>
      <c r="JQD646" s="61"/>
      <c r="JQE646" s="104"/>
      <c r="JQF646" s="60"/>
      <c r="JQG646" s="61"/>
      <c r="JQH646" s="104"/>
      <c r="JQI646" s="60"/>
      <c r="JQJ646" s="61"/>
      <c r="JQK646" s="104"/>
      <c r="JQL646" s="60"/>
      <c r="JQM646" s="61"/>
      <c r="JQN646" s="104"/>
      <c r="JQO646" s="60"/>
      <c r="JQP646" s="61"/>
      <c r="JQQ646" s="104"/>
      <c r="JQR646" s="60"/>
      <c r="JQS646" s="61"/>
      <c r="JQT646" s="104"/>
      <c r="JQU646" s="60"/>
      <c r="JQV646" s="61"/>
      <c r="JQW646" s="104"/>
      <c r="JQX646" s="60"/>
      <c r="JQY646" s="61"/>
      <c r="JQZ646" s="104"/>
      <c r="JRA646" s="60"/>
      <c r="JRB646" s="61"/>
      <c r="JRC646" s="104"/>
      <c r="JRD646" s="60"/>
      <c r="JRE646" s="61"/>
      <c r="JRF646" s="104"/>
      <c r="JRG646" s="60"/>
      <c r="JRH646" s="61"/>
      <c r="JRI646" s="104"/>
      <c r="JRJ646" s="60"/>
      <c r="JRK646" s="61"/>
      <c r="JRL646" s="104"/>
      <c r="JRM646" s="60"/>
      <c r="JRN646" s="61"/>
      <c r="JRO646" s="104"/>
      <c r="JRP646" s="60"/>
      <c r="JRQ646" s="61"/>
      <c r="JRR646" s="104"/>
      <c r="JRS646" s="60"/>
      <c r="JRT646" s="61"/>
      <c r="JRU646" s="104"/>
      <c r="JRV646" s="60"/>
      <c r="JRW646" s="61"/>
      <c r="JRX646" s="104"/>
      <c r="JRY646" s="60"/>
      <c r="JRZ646" s="61"/>
      <c r="JSA646" s="104"/>
      <c r="JSB646" s="60"/>
      <c r="JSC646" s="61"/>
      <c r="JSD646" s="104"/>
      <c r="JSE646" s="60"/>
      <c r="JSF646" s="61"/>
      <c r="JSG646" s="104"/>
      <c r="JSH646" s="60"/>
      <c r="JSI646" s="61"/>
      <c r="JSJ646" s="104"/>
      <c r="JSK646" s="60"/>
      <c r="JSL646" s="61"/>
      <c r="JSM646" s="104"/>
      <c r="JSN646" s="60"/>
      <c r="JSO646" s="61"/>
      <c r="JSP646" s="104"/>
      <c r="JSQ646" s="60"/>
      <c r="JSR646" s="61"/>
      <c r="JSS646" s="104"/>
      <c r="JST646" s="60"/>
      <c r="JSU646" s="61"/>
      <c r="JSV646" s="104"/>
      <c r="JSW646" s="60"/>
      <c r="JSX646" s="61"/>
      <c r="JSY646" s="104"/>
      <c r="JSZ646" s="60"/>
      <c r="JTA646" s="61"/>
      <c r="JTB646" s="104"/>
      <c r="JTC646" s="60"/>
      <c r="JTD646" s="61"/>
      <c r="JTE646" s="104"/>
      <c r="JTF646" s="60"/>
      <c r="JTG646" s="61"/>
      <c r="JTH646" s="104"/>
      <c r="JTI646" s="60"/>
      <c r="JTJ646" s="61"/>
      <c r="JTK646" s="104"/>
      <c r="JTL646" s="60"/>
      <c r="JTM646" s="61"/>
      <c r="JTN646" s="104"/>
      <c r="JTO646" s="60"/>
      <c r="JTP646" s="61"/>
      <c r="JTQ646" s="104"/>
      <c r="JTR646" s="60"/>
      <c r="JTS646" s="61"/>
      <c r="JTT646" s="104"/>
      <c r="JTU646" s="60"/>
      <c r="JTV646" s="61"/>
      <c r="JTW646" s="104"/>
      <c r="JTX646" s="60"/>
      <c r="JTY646" s="61"/>
      <c r="JTZ646" s="104"/>
      <c r="JUA646" s="60"/>
      <c r="JUB646" s="61"/>
      <c r="JUC646" s="104"/>
      <c r="JUD646" s="60"/>
      <c r="JUE646" s="61"/>
      <c r="JUF646" s="104"/>
      <c r="JUG646" s="60"/>
      <c r="JUH646" s="61"/>
      <c r="JUI646" s="104"/>
      <c r="JUJ646" s="60"/>
      <c r="JUK646" s="61"/>
      <c r="JUL646" s="104"/>
      <c r="JUM646" s="60"/>
      <c r="JUN646" s="61"/>
      <c r="JUO646" s="104"/>
      <c r="JUP646" s="60"/>
      <c r="JUQ646" s="61"/>
      <c r="JUR646" s="104"/>
      <c r="JUS646" s="60"/>
      <c r="JUT646" s="61"/>
      <c r="JUU646" s="104"/>
      <c r="JUV646" s="60"/>
      <c r="JUW646" s="61"/>
      <c r="JUX646" s="104"/>
      <c r="JUY646" s="60"/>
      <c r="JUZ646" s="61"/>
      <c r="JVA646" s="104"/>
      <c r="JVB646" s="60"/>
      <c r="JVC646" s="61"/>
      <c r="JVD646" s="104"/>
      <c r="JVE646" s="60"/>
      <c r="JVF646" s="61"/>
      <c r="JVG646" s="104"/>
      <c r="JVH646" s="60"/>
      <c r="JVI646" s="61"/>
      <c r="JVJ646" s="104"/>
      <c r="JVK646" s="60"/>
      <c r="JVL646" s="61"/>
      <c r="JVM646" s="104"/>
      <c r="JVN646" s="60"/>
      <c r="JVO646" s="61"/>
      <c r="JVP646" s="104"/>
      <c r="JVQ646" s="60"/>
      <c r="JVR646" s="61"/>
      <c r="JVS646" s="104"/>
      <c r="JVT646" s="60"/>
      <c r="JVU646" s="61"/>
      <c r="JVV646" s="104"/>
      <c r="JVW646" s="60"/>
      <c r="JVX646" s="61"/>
      <c r="JVY646" s="104"/>
      <c r="JVZ646" s="60"/>
      <c r="JWA646" s="61"/>
      <c r="JWB646" s="104"/>
      <c r="JWC646" s="60"/>
      <c r="JWD646" s="61"/>
      <c r="JWE646" s="104"/>
      <c r="JWF646" s="60"/>
      <c r="JWG646" s="61"/>
      <c r="JWH646" s="104"/>
      <c r="JWI646" s="60"/>
      <c r="JWJ646" s="61"/>
      <c r="JWK646" s="104"/>
      <c r="JWL646" s="60"/>
      <c r="JWM646" s="61"/>
      <c r="JWN646" s="104"/>
      <c r="JWO646" s="60"/>
      <c r="JWP646" s="61"/>
      <c r="JWQ646" s="104"/>
      <c r="JWR646" s="60"/>
      <c r="JWS646" s="61"/>
      <c r="JWT646" s="104"/>
      <c r="JWU646" s="60"/>
      <c r="JWV646" s="61"/>
      <c r="JWW646" s="104"/>
      <c r="JWX646" s="60"/>
      <c r="JWY646" s="61"/>
      <c r="JWZ646" s="104"/>
      <c r="JXA646" s="60"/>
      <c r="JXB646" s="61"/>
      <c r="JXC646" s="104"/>
      <c r="JXD646" s="60"/>
      <c r="JXE646" s="61"/>
      <c r="JXF646" s="104"/>
      <c r="JXG646" s="60"/>
      <c r="JXH646" s="61"/>
      <c r="JXI646" s="104"/>
      <c r="JXJ646" s="60"/>
      <c r="JXK646" s="61"/>
      <c r="JXL646" s="104"/>
      <c r="JXM646" s="60"/>
      <c r="JXN646" s="61"/>
      <c r="JXO646" s="104"/>
      <c r="JXP646" s="60"/>
      <c r="JXQ646" s="61"/>
      <c r="JXR646" s="104"/>
      <c r="JXS646" s="60"/>
      <c r="JXT646" s="61"/>
      <c r="JXU646" s="104"/>
      <c r="JXV646" s="60"/>
      <c r="JXW646" s="61"/>
      <c r="JXX646" s="104"/>
      <c r="JXY646" s="60"/>
      <c r="JXZ646" s="61"/>
      <c r="JYA646" s="104"/>
      <c r="JYB646" s="60"/>
      <c r="JYC646" s="61"/>
      <c r="JYD646" s="104"/>
      <c r="JYE646" s="60"/>
      <c r="JYF646" s="61"/>
      <c r="JYG646" s="104"/>
      <c r="JYH646" s="60"/>
      <c r="JYI646" s="61"/>
      <c r="JYJ646" s="104"/>
      <c r="JYK646" s="60"/>
      <c r="JYL646" s="61"/>
      <c r="JYM646" s="104"/>
      <c r="JYN646" s="60"/>
      <c r="JYO646" s="61"/>
      <c r="JYP646" s="104"/>
      <c r="JYQ646" s="60"/>
      <c r="JYR646" s="61"/>
      <c r="JYS646" s="104"/>
      <c r="JYT646" s="60"/>
      <c r="JYU646" s="61"/>
      <c r="JYV646" s="104"/>
      <c r="JYW646" s="60"/>
      <c r="JYX646" s="61"/>
      <c r="JYY646" s="104"/>
      <c r="JYZ646" s="60"/>
      <c r="JZA646" s="61"/>
      <c r="JZB646" s="104"/>
      <c r="JZC646" s="60"/>
      <c r="JZD646" s="61"/>
      <c r="JZE646" s="104"/>
      <c r="JZF646" s="60"/>
      <c r="JZG646" s="61"/>
      <c r="JZH646" s="104"/>
      <c r="JZI646" s="60"/>
      <c r="JZJ646" s="61"/>
      <c r="JZK646" s="104"/>
      <c r="JZL646" s="60"/>
      <c r="JZM646" s="61"/>
      <c r="JZN646" s="104"/>
      <c r="JZO646" s="60"/>
      <c r="JZP646" s="61"/>
      <c r="JZQ646" s="104"/>
      <c r="JZR646" s="60"/>
      <c r="JZS646" s="61"/>
      <c r="JZT646" s="104"/>
      <c r="JZU646" s="60"/>
      <c r="JZV646" s="61"/>
      <c r="JZW646" s="104"/>
      <c r="JZX646" s="60"/>
      <c r="JZY646" s="61"/>
      <c r="JZZ646" s="104"/>
      <c r="KAA646" s="60"/>
      <c r="KAB646" s="61"/>
      <c r="KAC646" s="104"/>
      <c r="KAD646" s="60"/>
      <c r="KAE646" s="61"/>
      <c r="KAF646" s="104"/>
      <c r="KAG646" s="60"/>
      <c r="KAH646" s="61"/>
      <c r="KAI646" s="104"/>
      <c r="KAJ646" s="60"/>
      <c r="KAK646" s="61"/>
      <c r="KAL646" s="104"/>
      <c r="KAM646" s="60"/>
      <c r="KAN646" s="61"/>
      <c r="KAO646" s="104"/>
      <c r="KAP646" s="60"/>
      <c r="KAQ646" s="61"/>
      <c r="KAR646" s="104"/>
      <c r="KAS646" s="60"/>
      <c r="KAT646" s="61"/>
      <c r="KAU646" s="104"/>
      <c r="KAV646" s="60"/>
      <c r="KAW646" s="61"/>
      <c r="KAX646" s="104"/>
      <c r="KAY646" s="60"/>
      <c r="KAZ646" s="61"/>
      <c r="KBA646" s="104"/>
      <c r="KBB646" s="60"/>
      <c r="KBC646" s="61"/>
      <c r="KBD646" s="104"/>
      <c r="KBE646" s="60"/>
      <c r="KBF646" s="61"/>
      <c r="KBG646" s="104"/>
      <c r="KBH646" s="60"/>
      <c r="KBI646" s="61"/>
      <c r="KBJ646" s="104"/>
      <c r="KBK646" s="60"/>
      <c r="KBL646" s="61"/>
      <c r="KBM646" s="104"/>
      <c r="KBN646" s="60"/>
      <c r="KBO646" s="61"/>
      <c r="KBP646" s="104"/>
      <c r="KBQ646" s="60"/>
      <c r="KBR646" s="61"/>
      <c r="KBS646" s="104"/>
      <c r="KBT646" s="60"/>
      <c r="KBU646" s="61"/>
      <c r="KBV646" s="104"/>
      <c r="KBW646" s="60"/>
      <c r="KBX646" s="61"/>
      <c r="KBY646" s="104"/>
      <c r="KBZ646" s="60"/>
      <c r="KCA646" s="61"/>
      <c r="KCB646" s="104"/>
      <c r="KCC646" s="60"/>
      <c r="KCD646" s="61"/>
      <c r="KCE646" s="104"/>
      <c r="KCF646" s="60"/>
      <c r="KCG646" s="61"/>
      <c r="KCH646" s="104"/>
      <c r="KCI646" s="60"/>
      <c r="KCJ646" s="61"/>
      <c r="KCK646" s="104"/>
      <c r="KCL646" s="60"/>
      <c r="KCM646" s="61"/>
      <c r="KCN646" s="104"/>
      <c r="KCO646" s="60"/>
      <c r="KCP646" s="61"/>
      <c r="KCQ646" s="104"/>
      <c r="KCR646" s="60"/>
      <c r="KCS646" s="61"/>
      <c r="KCT646" s="104"/>
      <c r="KCU646" s="60"/>
      <c r="KCV646" s="61"/>
      <c r="KCW646" s="104"/>
      <c r="KCX646" s="60"/>
      <c r="KCY646" s="61"/>
      <c r="KCZ646" s="104"/>
      <c r="KDA646" s="60"/>
      <c r="KDB646" s="61"/>
      <c r="KDC646" s="104"/>
      <c r="KDD646" s="60"/>
      <c r="KDE646" s="61"/>
      <c r="KDF646" s="104"/>
      <c r="KDG646" s="60"/>
      <c r="KDH646" s="61"/>
      <c r="KDI646" s="104"/>
      <c r="KDJ646" s="60"/>
      <c r="KDK646" s="61"/>
      <c r="KDL646" s="104"/>
      <c r="KDM646" s="60"/>
      <c r="KDN646" s="61"/>
      <c r="KDO646" s="104"/>
      <c r="KDP646" s="60"/>
      <c r="KDQ646" s="61"/>
      <c r="KDR646" s="104"/>
      <c r="KDS646" s="60"/>
      <c r="KDT646" s="61"/>
      <c r="KDU646" s="104"/>
      <c r="KDV646" s="60"/>
      <c r="KDW646" s="61"/>
      <c r="KDX646" s="104"/>
      <c r="KDY646" s="60"/>
      <c r="KDZ646" s="61"/>
      <c r="KEA646" s="104"/>
      <c r="KEB646" s="60"/>
      <c r="KEC646" s="61"/>
      <c r="KED646" s="104"/>
      <c r="KEE646" s="60"/>
      <c r="KEF646" s="61"/>
      <c r="KEG646" s="104"/>
      <c r="KEH646" s="60"/>
      <c r="KEI646" s="61"/>
      <c r="KEJ646" s="104"/>
      <c r="KEK646" s="60"/>
      <c r="KEL646" s="61"/>
      <c r="KEM646" s="104"/>
      <c r="KEN646" s="60"/>
      <c r="KEO646" s="61"/>
      <c r="KEP646" s="104"/>
      <c r="KEQ646" s="60"/>
      <c r="KER646" s="61"/>
      <c r="KES646" s="104"/>
      <c r="KET646" s="60"/>
      <c r="KEU646" s="61"/>
      <c r="KEV646" s="104"/>
      <c r="KEW646" s="60"/>
      <c r="KEX646" s="61"/>
      <c r="KEY646" s="104"/>
      <c r="KEZ646" s="60"/>
      <c r="KFA646" s="61"/>
      <c r="KFB646" s="104"/>
      <c r="KFC646" s="60"/>
      <c r="KFD646" s="61"/>
      <c r="KFE646" s="104"/>
      <c r="KFF646" s="60"/>
      <c r="KFG646" s="61"/>
      <c r="KFH646" s="104"/>
      <c r="KFI646" s="60"/>
      <c r="KFJ646" s="61"/>
      <c r="KFK646" s="104"/>
      <c r="KFL646" s="60"/>
      <c r="KFM646" s="61"/>
      <c r="KFN646" s="104"/>
      <c r="KFO646" s="60"/>
      <c r="KFP646" s="61"/>
      <c r="KFQ646" s="104"/>
      <c r="KFR646" s="60"/>
      <c r="KFS646" s="61"/>
      <c r="KFT646" s="104"/>
      <c r="KFU646" s="60"/>
      <c r="KFV646" s="61"/>
      <c r="KFW646" s="104"/>
      <c r="KFX646" s="60"/>
      <c r="KFY646" s="61"/>
      <c r="KFZ646" s="104"/>
      <c r="KGA646" s="60"/>
      <c r="KGB646" s="61"/>
      <c r="KGC646" s="104"/>
      <c r="KGD646" s="60"/>
      <c r="KGE646" s="61"/>
      <c r="KGF646" s="104"/>
      <c r="KGG646" s="60"/>
      <c r="KGH646" s="61"/>
      <c r="KGI646" s="104"/>
      <c r="KGJ646" s="60"/>
      <c r="KGK646" s="61"/>
      <c r="KGL646" s="104"/>
      <c r="KGM646" s="60"/>
      <c r="KGN646" s="61"/>
      <c r="KGO646" s="104"/>
      <c r="KGP646" s="60"/>
      <c r="KGQ646" s="61"/>
      <c r="KGR646" s="104"/>
      <c r="KGS646" s="60"/>
      <c r="KGT646" s="61"/>
      <c r="KGU646" s="104"/>
      <c r="KGV646" s="60"/>
      <c r="KGW646" s="61"/>
      <c r="KGX646" s="104"/>
      <c r="KGY646" s="60"/>
      <c r="KGZ646" s="61"/>
      <c r="KHA646" s="104"/>
      <c r="KHB646" s="60"/>
      <c r="KHC646" s="61"/>
      <c r="KHD646" s="104"/>
      <c r="KHE646" s="60"/>
      <c r="KHF646" s="61"/>
      <c r="KHG646" s="104"/>
      <c r="KHH646" s="60"/>
      <c r="KHI646" s="61"/>
      <c r="KHJ646" s="104"/>
      <c r="KHK646" s="60"/>
      <c r="KHL646" s="61"/>
      <c r="KHM646" s="104"/>
      <c r="KHN646" s="60"/>
      <c r="KHO646" s="61"/>
      <c r="KHP646" s="104"/>
      <c r="KHQ646" s="60"/>
      <c r="KHR646" s="61"/>
      <c r="KHS646" s="104"/>
      <c r="KHT646" s="60"/>
      <c r="KHU646" s="61"/>
      <c r="KHV646" s="104"/>
      <c r="KHW646" s="60"/>
      <c r="KHX646" s="61"/>
      <c r="KHY646" s="104"/>
      <c r="KHZ646" s="60"/>
      <c r="KIA646" s="61"/>
      <c r="KIB646" s="104"/>
      <c r="KIC646" s="60"/>
      <c r="KID646" s="61"/>
      <c r="KIE646" s="104"/>
      <c r="KIF646" s="60"/>
      <c r="KIG646" s="61"/>
      <c r="KIH646" s="104"/>
      <c r="KII646" s="60"/>
      <c r="KIJ646" s="61"/>
      <c r="KIK646" s="104"/>
      <c r="KIL646" s="60"/>
      <c r="KIM646" s="61"/>
      <c r="KIN646" s="104"/>
      <c r="KIO646" s="60"/>
      <c r="KIP646" s="61"/>
      <c r="KIQ646" s="104"/>
      <c r="KIR646" s="60"/>
      <c r="KIS646" s="61"/>
      <c r="KIT646" s="104"/>
      <c r="KIU646" s="60"/>
      <c r="KIV646" s="61"/>
      <c r="KIW646" s="104"/>
      <c r="KIX646" s="60"/>
      <c r="KIY646" s="61"/>
      <c r="KIZ646" s="104"/>
      <c r="KJA646" s="60"/>
      <c r="KJB646" s="61"/>
      <c r="KJC646" s="104"/>
      <c r="KJD646" s="60"/>
      <c r="KJE646" s="61"/>
      <c r="KJF646" s="104"/>
      <c r="KJG646" s="60"/>
      <c r="KJH646" s="61"/>
      <c r="KJI646" s="104"/>
      <c r="KJJ646" s="60"/>
      <c r="KJK646" s="61"/>
      <c r="KJL646" s="104"/>
      <c r="KJM646" s="60"/>
      <c r="KJN646" s="61"/>
      <c r="KJO646" s="104"/>
      <c r="KJP646" s="60"/>
      <c r="KJQ646" s="61"/>
      <c r="KJR646" s="104"/>
      <c r="KJS646" s="60"/>
      <c r="KJT646" s="61"/>
      <c r="KJU646" s="104"/>
      <c r="KJV646" s="60"/>
      <c r="KJW646" s="61"/>
      <c r="KJX646" s="104"/>
      <c r="KJY646" s="60"/>
      <c r="KJZ646" s="61"/>
      <c r="KKA646" s="104"/>
      <c r="KKB646" s="60"/>
      <c r="KKC646" s="61"/>
      <c r="KKD646" s="104"/>
      <c r="KKE646" s="60"/>
      <c r="KKF646" s="61"/>
      <c r="KKG646" s="104"/>
      <c r="KKH646" s="60"/>
      <c r="KKI646" s="61"/>
      <c r="KKJ646" s="104"/>
      <c r="KKK646" s="60"/>
      <c r="KKL646" s="61"/>
      <c r="KKM646" s="104"/>
      <c r="KKN646" s="60"/>
      <c r="KKO646" s="61"/>
      <c r="KKP646" s="104"/>
      <c r="KKQ646" s="60"/>
      <c r="KKR646" s="61"/>
      <c r="KKS646" s="104"/>
      <c r="KKT646" s="60"/>
      <c r="KKU646" s="61"/>
      <c r="KKV646" s="104"/>
      <c r="KKW646" s="60"/>
      <c r="KKX646" s="61"/>
      <c r="KKY646" s="104"/>
      <c r="KKZ646" s="60"/>
      <c r="KLA646" s="61"/>
      <c r="KLB646" s="104"/>
      <c r="KLC646" s="60"/>
      <c r="KLD646" s="61"/>
      <c r="KLE646" s="104"/>
      <c r="KLF646" s="60"/>
      <c r="KLG646" s="61"/>
      <c r="KLH646" s="104"/>
      <c r="KLI646" s="60"/>
      <c r="KLJ646" s="61"/>
      <c r="KLK646" s="104"/>
      <c r="KLL646" s="60"/>
      <c r="KLM646" s="61"/>
      <c r="KLN646" s="104"/>
      <c r="KLO646" s="60"/>
      <c r="KLP646" s="61"/>
      <c r="KLQ646" s="104"/>
      <c r="KLR646" s="60"/>
      <c r="KLS646" s="61"/>
      <c r="KLT646" s="104"/>
      <c r="KLU646" s="60"/>
      <c r="KLV646" s="61"/>
      <c r="KLW646" s="104"/>
      <c r="KLX646" s="60"/>
      <c r="KLY646" s="61"/>
      <c r="KLZ646" s="104"/>
      <c r="KMA646" s="60"/>
      <c r="KMB646" s="61"/>
      <c r="KMC646" s="104"/>
      <c r="KMD646" s="60"/>
      <c r="KME646" s="61"/>
      <c r="KMF646" s="104"/>
      <c r="KMG646" s="60"/>
      <c r="KMH646" s="61"/>
      <c r="KMI646" s="104"/>
      <c r="KMJ646" s="60"/>
      <c r="KMK646" s="61"/>
      <c r="KML646" s="104"/>
      <c r="KMM646" s="60"/>
      <c r="KMN646" s="61"/>
      <c r="KMO646" s="104"/>
      <c r="KMP646" s="60"/>
      <c r="KMQ646" s="61"/>
      <c r="KMR646" s="104"/>
      <c r="KMS646" s="60"/>
      <c r="KMT646" s="61"/>
      <c r="KMU646" s="104"/>
      <c r="KMV646" s="60"/>
      <c r="KMW646" s="61"/>
      <c r="KMX646" s="104"/>
      <c r="KMY646" s="60"/>
      <c r="KMZ646" s="61"/>
      <c r="KNA646" s="104"/>
      <c r="KNB646" s="60"/>
      <c r="KNC646" s="61"/>
      <c r="KND646" s="104"/>
      <c r="KNE646" s="60"/>
      <c r="KNF646" s="61"/>
      <c r="KNG646" s="104"/>
      <c r="KNH646" s="60"/>
      <c r="KNI646" s="61"/>
      <c r="KNJ646" s="104"/>
      <c r="KNK646" s="60"/>
      <c r="KNL646" s="61"/>
      <c r="KNM646" s="104"/>
      <c r="KNN646" s="60"/>
      <c r="KNO646" s="61"/>
      <c r="KNP646" s="104"/>
      <c r="KNQ646" s="60"/>
      <c r="KNR646" s="61"/>
      <c r="KNS646" s="104"/>
      <c r="KNT646" s="60"/>
      <c r="KNU646" s="61"/>
      <c r="KNV646" s="104"/>
      <c r="KNW646" s="60"/>
      <c r="KNX646" s="61"/>
      <c r="KNY646" s="104"/>
      <c r="KNZ646" s="60"/>
      <c r="KOA646" s="61"/>
      <c r="KOB646" s="104"/>
      <c r="KOC646" s="60"/>
      <c r="KOD646" s="61"/>
      <c r="KOE646" s="104"/>
      <c r="KOF646" s="60"/>
      <c r="KOG646" s="61"/>
      <c r="KOH646" s="104"/>
      <c r="KOI646" s="60"/>
      <c r="KOJ646" s="61"/>
      <c r="KOK646" s="104"/>
      <c r="KOL646" s="60"/>
      <c r="KOM646" s="61"/>
      <c r="KON646" s="104"/>
      <c r="KOO646" s="60"/>
      <c r="KOP646" s="61"/>
      <c r="KOQ646" s="104"/>
      <c r="KOR646" s="60"/>
      <c r="KOS646" s="61"/>
      <c r="KOT646" s="104"/>
      <c r="KOU646" s="60"/>
      <c r="KOV646" s="61"/>
      <c r="KOW646" s="104"/>
      <c r="KOX646" s="60"/>
      <c r="KOY646" s="61"/>
      <c r="KOZ646" s="104"/>
      <c r="KPA646" s="60"/>
      <c r="KPB646" s="61"/>
      <c r="KPC646" s="104"/>
      <c r="KPD646" s="60"/>
      <c r="KPE646" s="61"/>
      <c r="KPF646" s="104"/>
      <c r="KPG646" s="60"/>
      <c r="KPH646" s="61"/>
      <c r="KPI646" s="104"/>
      <c r="KPJ646" s="60"/>
      <c r="KPK646" s="61"/>
      <c r="KPL646" s="104"/>
      <c r="KPM646" s="60"/>
      <c r="KPN646" s="61"/>
      <c r="KPO646" s="104"/>
      <c r="KPP646" s="60"/>
      <c r="KPQ646" s="61"/>
      <c r="KPR646" s="104"/>
      <c r="KPS646" s="60"/>
      <c r="KPT646" s="61"/>
      <c r="KPU646" s="104"/>
      <c r="KPV646" s="60"/>
      <c r="KPW646" s="61"/>
      <c r="KPX646" s="104"/>
      <c r="KPY646" s="60"/>
      <c r="KPZ646" s="61"/>
      <c r="KQA646" s="104"/>
      <c r="KQB646" s="60"/>
      <c r="KQC646" s="61"/>
      <c r="KQD646" s="104"/>
      <c r="KQE646" s="60"/>
      <c r="KQF646" s="61"/>
      <c r="KQG646" s="104"/>
      <c r="KQH646" s="60"/>
      <c r="KQI646" s="61"/>
      <c r="KQJ646" s="104"/>
      <c r="KQK646" s="60"/>
      <c r="KQL646" s="61"/>
      <c r="KQM646" s="104"/>
      <c r="KQN646" s="60"/>
      <c r="KQO646" s="61"/>
      <c r="KQP646" s="104"/>
      <c r="KQQ646" s="60"/>
      <c r="KQR646" s="61"/>
      <c r="KQS646" s="104"/>
      <c r="KQT646" s="60"/>
      <c r="KQU646" s="61"/>
      <c r="KQV646" s="104"/>
      <c r="KQW646" s="60"/>
      <c r="KQX646" s="61"/>
      <c r="KQY646" s="104"/>
      <c r="KQZ646" s="60"/>
      <c r="KRA646" s="61"/>
      <c r="KRB646" s="104"/>
      <c r="KRC646" s="60"/>
      <c r="KRD646" s="61"/>
      <c r="KRE646" s="104"/>
      <c r="KRF646" s="60"/>
      <c r="KRG646" s="61"/>
      <c r="KRH646" s="104"/>
      <c r="KRI646" s="60"/>
      <c r="KRJ646" s="61"/>
      <c r="KRK646" s="104"/>
      <c r="KRL646" s="60"/>
      <c r="KRM646" s="61"/>
      <c r="KRN646" s="104"/>
      <c r="KRO646" s="60"/>
      <c r="KRP646" s="61"/>
      <c r="KRQ646" s="104"/>
      <c r="KRR646" s="60"/>
      <c r="KRS646" s="61"/>
      <c r="KRT646" s="104"/>
      <c r="KRU646" s="60"/>
      <c r="KRV646" s="61"/>
      <c r="KRW646" s="104"/>
      <c r="KRX646" s="60"/>
      <c r="KRY646" s="61"/>
      <c r="KRZ646" s="104"/>
      <c r="KSA646" s="60"/>
      <c r="KSB646" s="61"/>
      <c r="KSC646" s="104"/>
      <c r="KSD646" s="60"/>
      <c r="KSE646" s="61"/>
      <c r="KSF646" s="104"/>
      <c r="KSG646" s="60"/>
      <c r="KSH646" s="61"/>
      <c r="KSI646" s="104"/>
      <c r="KSJ646" s="60"/>
      <c r="KSK646" s="61"/>
      <c r="KSL646" s="104"/>
      <c r="KSM646" s="60"/>
      <c r="KSN646" s="61"/>
      <c r="KSO646" s="104"/>
      <c r="KSP646" s="60"/>
      <c r="KSQ646" s="61"/>
      <c r="KSR646" s="104"/>
      <c r="KSS646" s="60"/>
      <c r="KST646" s="61"/>
      <c r="KSU646" s="104"/>
      <c r="KSV646" s="60"/>
      <c r="KSW646" s="61"/>
      <c r="KSX646" s="104"/>
      <c r="KSY646" s="60"/>
      <c r="KSZ646" s="61"/>
      <c r="KTA646" s="104"/>
      <c r="KTB646" s="60"/>
      <c r="KTC646" s="61"/>
      <c r="KTD646" s="104"/>
      <c r="KTE646" s="60"/>
      <c r="KTF646" s="61"/>
      <c r="KTG646" s="104"/>
      <c r="KTH646" s="60"/>
      <c r="KTI646" s="61"/>
      <c r="KTJ646" s="104"/>
      <c r="KTK646" s="60"/>
      <c r="KTL646" s="61"/>
      <c r="KTM646" s="104"/>
      <c r="KTN646" s="60"/>
      <c r="KTO646" s="61"/>
      <c r="KTP646" s="104"/>
      <c r="KTQ646" s="60"/>
      <c r="KTR646" s="61"/>
      <c r="KTS646" s="104"/>
      <c r="KTT646" s="60"/>
      <c r="KTU646" s="61"/>
      <c r="KTV646" s="104"/>
      <c r="KTW646" s="60"/>
      <c r="KTX646" s="61"/>
      <c r="KTY646" s="104"/>
      <c r="KTZ646" s="60"/>
      <c r="KUA646" s="61"/>
      <c r="KUB646" s="104"/>
      <c r="KUC646" s="60"/>
      <c r="KUD646" s="61"/>
      <c r="KUE646" s="104"/>
      <c r="KUF646" s="60"/>
      <c r="KUG646" s="61"/>
      <c r="KUH646" s="104"/>
      <c r="KUI646" s="60"/>
      <c r="KUJ646" s="61"/>
      <c r="KUK646" s="104"/>
      <c r="KUL646" s="60"/>
      <c r="KUM646" s="61"/>
      <c r="KUN646" s="104"/>
      <c r="KUO646" s="60"/>
      <c r="KUP646" s="61"/>
      <c r="KUQ646" s="104"/>
      <c r="KUR646" s="60"/>
      <c r="KUS646" s="61"/>
      <c r="KUT646" s="104"/>
      <c r="KUU646" s="60"/>
      <c r="KUV646" s="61"/>
      <c r="KUW646" s="104"/>
      <c r="KUX646" s="60"/>
      <c r="KUY646" s="61"/>
      <c r="KUZ646" s="104"/>
      <c r="KVA646" s="60"/>
      <c r="KVB646" s="61"/>
      <c r="KVC646" s="104"/>
      <c r="KVD646" s="60"/>
      <c r="KVE646" s="61"/>
      <c r="KVF646" s="104"/>
      <c r="KVG646" s="60"/>
      <c r="KVH646" s="61"/>
      <c r="KVI646" s="104"/>
      <c r="KVJ646" s="60"/>
      <c r="KVK646" s="61"/>
      <c r="KVL646" s="104"/>
      <c r="KVM646" s="60"/>
      <c r="KVN646" s="61"/>
      <c r="KVO646" s="104"/>
      <c r="KVP646" s="60"/>
      <c r="KVQ646" s="61"/>
      <c r="KVR646" s="104"/>
      <c r="KVS646" s="60"/>
      <c r="KVT646" s="61"/>
      <c r="KVU646" s="104"/>
      <c r="KVV646" s="60"/>
      <c r="KVW646" s="61"/>
      <c r="KVX646" s="104"/>
      <c r="KVY646" s="60"/>
      <c r="KVZ646" s="61"/>
      <c r="KWA646" s="104"/>
      <c r="KWB646" s="60"/>
      <c r="KWC646" s="61"/>
      <c r="KWD646" s="104"/>
      <c r="KWE646" s="60"/>
      <c r="KWF646" s="61"/>
      <c r="KWG646" s="104"/>
      <c r="KWH646" s="60"/>
      <c r="KWI646" s="61"/>
      <c r="KWJ646" s="104"/>
      <c r="KWK646" s="60"/>
      <c r="KWL646" s="61"/>
      <c r="KWM646" s="104"/>
      <c r="KWN646" s="60"/>
      <c r="KWO646" s="61"/>
      <c r="KWP646" s="104"/>
      <c r="KWQ646" s="60"/>
      <c r="KWR646" s="61"/>
      <c r="KWS646" s="104"/>
      <c r="KWT646" s="60"/>
      <c r="KWU646" s="61"/>
      <c r="KWV646" s="104"/>
      <c r="KWW646" s="60"/>
      <c r="KWX646" s="61"/>
      <c r="KWY646" s="104"/>
      <c r="KWZ646" s="60"/>
      <c r="KXA646" s="61"/>
      <c r="KXB646" s="104"/>
      <c r="KXC646" s="60"/>
      <c r="KXD646" s="61"/>
      <c r="KXE646" s="104"/>
      <c r="KXF646" s="60"/>
      <c r="KXG646" s="61"/>
      <c r="KXH646" s="104"/>
      <c r="KXI646" s="60"/>
      <c r="KXJ646" s="61"/>
      <c r="KXK646" s="104"/>
      <c r="KXL646" s="60"/>
      <c r="KXM646" s="61"/>
      <c r="KXN646" s="104"/>
      <c r="KXO646" s="60"/>
      <c r="KXP646" s="61"/>
      <c r="KXQ646" s="104"/>
      <c r="KXR646" s="60"/>
      <c r="KXS646" s="61"/>
      <c r="KXT646" s="104"/>
      <c r="KXU646" s="60"/>
      <c r="KXV646" s="61"/>
      <c r="KXW646" s="104"/>
      <c r="KXX646" s="60"/>
      <c r="KXY646" s="61"/>
      <c r="KXZ646" s="104"/>
      <c r="KYA646" s="60"/>
      <c r="KYB646" s="61"/>
      <c r="KYC646" s="104"/>
      <c r="KYD646" s="60"/>
      <c r="KYE646" s="61"/>
      <c r="KYF646" s="104"/>
      <c r="KYG646" s="60"/>
      <c r="KYH646" s="61"/>
      <c r="KYI646" s="104"/>
      <c r="KYJ646" s="60"/>
      <c r="KYK646" s="61"/>
      <c r="KYL646" s="104"/>
      <c r="KYM646" s="60"/>
      <c r="KYN646" s="61"/>
      <c r="KYO646" s="104"/>
      <c r="KYP646" s="60"/>
      <c r="KYQ646" s="61"/>
      <c r="KYR646" s="104"/>
      <c r="KYS646" s="60"/>
      <c r="KYT646" s="61"/>
      <c r="KYU646" s="104"/>
      <c r="KYV646" s="60"/>
      <c r="KYW646" s="61"/>
      <c r="KYX646" s="104"/>
      <c r="KYY646" s="60"/>
      <c r="KYZ646" s="61"/>
      <c r="KZA646" s="104"/>
      <c r="KZB646" s="60"/>
      <c r="KZC646" s="61"/>
      <c r="KZD646" s="104"/>
      <c r="KZE646" s="60"/>
      <c r="KZF646" s="61"/>
      <c r="KZG646" s="104"/>
      <c r="KZH646" s="60"/>
      <c r="KZI646" s="61"/>
      <c r="KZJ646" s="104"/>
      <c r="KZK646" s="60"/>
      <c r="KZL646" s="61"/>
      <c r="KZM646" s="104"/>
      <c r="KZN646" s="60"/>
      <c r="KZO646" s="61"/>
      <c r="KZP646" s="104"/>
      <c r="KZQ646" s="60"/>
      <c r="KZR646" s="61"/>
      <c r="KZS646" s="104"/>
      <c r="KZT646" s="60"/>
      <c r="KZU646" s="61"/>
      <c r="KZV646" s="104"/>
      <c r="KZW646" s="60"/>
      <c r="KZX646" s="61"/>
      <c r="KZY646" s="104"/>
      <c r="KZZ646" s="60"/>
      <c r="LAA646" s="61"/>
      <c r="LAB646" s="104"/>
      <c r="LAC646" s="60"/>
      <c r="LAD646" s="61"/>
      <c r="LAE646" s="104"/>
      <c r="LAF646" s="60"/>
      <c r="LAG646" s="61"/>
      <c r="LAH646" s="104"/>
      <c r="LAI646" s="60"/>
      <c r="LAJ646" s="61"/>
      <c r="LAK646" s="104"/>
      <c r="LAL646" s="60"/>
      <c r="LAM646" s="61"/>
      <c r="LAN646" s="104"/>
      <c r="LAO646" s="60"/>
      <c r="LAP646" s="61"/>
      <c r="LAQ646" s="104"/>
      <c r="LAR646" s="60"/>
      <c r="LAS646" s="61"/>
      <c r="LAT646" s="104"/>
      <c r="LAU646" s="60"/>
      <c r="LAV646" s="61"/>
      <c r="LAW646" s="104"/>
      <c r="LAX646" s="60"/>
      <c r="LAY646" s="61"/>
      <c r="LAZ646" s="104"/>
      <c r="LBA646" s="60"/>
      <c r="LBB646" s="61"/>
      <c r="LBC646" s="104"/>
      <c r="LBD646" s="60"/>
      <c r="LBE646" s="61"/>
      <c r="LBF646" s="104"/>
      <c r="LBG646" s="60"/>
      <c r="LBH646" s="61"/>
      <c r="LBI646" s="104"/>
      <c r="LBJ646" s="60"/>
      <c r="LBK646" s="61"/>
      <c r="LBL646" s="104"/>
      <c r="LBM646" s="60"/>
      <c r="LBN646" s="61"/>
      <c r="LBO646" s="104"/>
      <c r="LBP646" s="60"/>
      <c r="LBQ646" s="61"/>
      <c r="LBR646" s="104"/>
      <c r="LBS646" s="60"/>
      <c r="LBT646" s="61"/>
      <c r="LBU646" s="104"/>
      <c r="LBV646" s="60"/>
      <c r="LBW646" s="61"/>
      <c r="LBX646" s="104"/>
      <c r="LBY646" s="60"/>
      <c r="LBZ646" s="61"/>
      <c r="LCA646" s="104"/>
      <c r="LCB646" s="60"/>
      <c r="LCC646" s="61"/>
      <c r="LCD646" s="104"/>
      <c r="LCE646" s="60"/>
      <c r="LCF646" s="61"/>
      <c r="LCG646" s="104"/>
      <c r="LCH646" s="60"/>
      <c r="LCI646" s="61"/>
      <c r="LCJ646" s="104"/>
      <c r="LCK646" s="60"/>
      <c r="LCL646" s="61"/>
      <c r="LCM646" s="104"/>
      <c r="LCN646" s="60"/>
      <c r="LCO646" s="61"/>
      <c r="LCP646" s="104"/>
      <c r="LCQ646" s="60"/>
      <c r="LCR646" s="61"/>
      <c r="LCS646" s="104"/>
      <c r="LCT646" s="60"/>
      <c r="LCU646" s="61"/>
      <c r="LCV646" s="104"/>
      <c r="LCW646" s="60"/>
      <c r="LCX646" s="61"/>
      <c r="LCY646" s="104"/>
      <c r="LCZ646" s="60"/>
      <c r="LDA646" s="61"/>
      <c r="LDB646" s="104"/>
      <c r="LDC646" s="60"/>
      <c r="LDD646" s="61"/>
      <c r="LDE646" s="104"/>
      <c r="LDF646" s="60"/>
      <c r="LDG646" s="61"/>
      <c r="LDH646" s="104"/>
      <c r="LDI646" s="60"/>
      <c r="LDJ646" s="61"/>
      <c r="LDK646" s="104"/>
      <c r="LDL646" s="60"/>
      <c r="LDM646" s="61"/>
      <c r="LDN646" s="104"/>
      <c r="LDO646" s="60"/>
      <c r="LDP646" s="61"/>
      <c r="LDQ646" s="104"/>
      <c r="LDR646" s="60"/>
      <c r="LDS646" s="61"/>
      <c r="LDT646" s="104"/>
      <c r="LDU646" s="60"/>
      <c r="LDV646" s="61"/>
      <c r="LDW646" s="104"/>
      <c r="LDX646" s="60"/>
      <c r="LDY646" s="61"/>
      <c r="LDZ646" s="104"/>
      <c r="LEA646" s="60"/>
      <c r="LEB646" s="61"/>
      <c r="LEC646" s="104"/>
      <c r="LED646" s="60"/>
      <c r="LEE646" s="61"/>
      <c r="LEF646" s="104"/>
      <c r="LEG646" s="60"/>
      <c r="LEH646" s="61"/>
      <c r="LEI646" s="104"/>
      <c r="LEJ646" s="60"/>
      <c r="LEK646" s="61"/>
      <c r="LEL646" s="104"/>
      <c r="LEM646" s="60"/>
      <c r="LEN646" s="61"/>
      <c r="LEO646" s="104"/>
      <c r="LEP646" s="60"/>
      <c r="LEQ646" s="61"/>
      <c r="LER646" s="104"/>
      <c r="LES646" s="60"/>
      <c r="LET646" s="61"/>
      <c r="LEU646" s="104"/>
      <c r="LEV646" s="60"/>
      <c r="LEW646" s="61"/>
      <c r="LEX646" s="104"/>
      <c r="LEY646" s="60"/>
      <c r="LEZ646" s="61"/>
      <c r="LFA646" s="104"/>
      <c r="LFB646" s="60"/>
      <c r="LFC646" s="61"/>
      <c r="LFD646" s="104"/>
      <c r="LFE646" s="60"/>
      <c r="LFF646" s="61"/>
      <c r="LFG646" s="104"/>
      <c r="LFH646" s="60"/>
      <c r="LFI646" s="61"/>
      <c r="LFJ646" s="104"/>
      <c r="LFK646" s="60"/>
      <c r="LFL646" s="61"/>
      <c r="LFM646" s="104"/>
      <c r="LFN646" s="60"/>
      <c r="LFO646" s="61"/>
      <c r="LFP646" s="104"/>
      <c r="LFQ646" s="60"/>
      <c r="LFR646" s="61"/>
      <c r="LFS646" s="104"/>
      <c r="LFT646" s="60"/>
      <c r="LFU646" s="61"/>
      <c r="LFV646" s="104"/>
      <c r="LFW646" s="60"/>
      <c r="LFX646" s="61"/>
      <c r="LFY646" s="104"/>
      <c r="LFZ646" s="60"/>
      <c r="LGA646" s="61"/>
      <c r="LGB646" s="104"/>
      <c r="LGC646" s="60"/>
      <c r="LGD646" s="61"/>
      <c r="LGE646" s="104"/>
      <c r="LGF646" s="60"/>
      <c r="LGG646" s="61"/>
      <c r="LGH646" s="104"/>
      <c r="LGI646" s="60"/>
      <c r="LGJ646" s="61"/>
      <c r="LGK646" s="104"/>
      <c r="LGL646" s="60"/>
      <c r="LGM646" s="61"/>
      <c r="LGN646" s="104"/>
      <c r="LGO646" s="60"/>
      <c r="LGP646" s="61"/>
      <c r="LGQ646" s="104"/>
      <c r="LGR646" s="60"/>
      <c r="LGS646" s="61"/>
      <c r="LGT646" s="104"/>
      <c r="LGU646" s="60"/>
      <c r="LGV646" s="61"/>
      <c r="LGW646" s="104"/>
      <c r="LGX646" s="60"/>
      <c r="LGY646" s="61"/>
      <c r="LGZ646" s="104"/>
      <c r="LHA646" s="60"/>
      <c r="LHB646" s="61"/>
      <c r="LHC646" s="104"/>
      <c r="LHD646" s="60"/>
      <c r="LHE646" s="61"/>
      <c r="LHF646" s="104"/>
      <c r="LHG646" s="60"/>
      <c r="LHH646" s="61"/>
      <c r="LHI646" s="104"/>
      <c r="LHJ646" s="60"/>
      <c r="LHK646" s="61"/>
      <c r="LHL646" s="104"/>
      <c r="LHM646" s="60"/>
      <c r="LHN646" s="61"/>
      <c r="LHO646" s="104"/>
      <c r="LHP646" s="60"/>
      <c r="LHQ646" s="61"/>
      <c r="LHR646" s="104"/>
      <c r="LHS646" s="60"/>
      <c r="LHT646" s="61"/>
      <c r="LHU646" s="104"/>
      <c r="LHV646" s="60"/>
      <c r="LHW646" s="61"/>
      <c r="LHX646" s="104"/>
      <c r="LHY646" s="60"/>
      <c r="LHZ646" s="61"/>
      <c r="LIA646" s="104"/>
      <c r="LIB646" s="60"/>
      <c r="LIC646" s="61"/>
      <c r="LID646" s="104"/>
      <c r="LIE646" s="60"/>
      <c r="LIF646" s="61"/>
      <c r="LIG646" s="104"/>
      <c r="LIH646" s="60"/>
      <c r="LII646" s="61"/>
      <c r="LIJ646" s="104"/>
      <c r="LIK646" s="60"/>
      <c r="LIL646" s="61"/>
      <c r="LIM646" s="104"/>
      <c r="LIN646" s="60"/>
      <c r="LIO646" s="61"/>
      <c r="LIP646" s="104"/>
      <c r="LIQ646" s="60"/>
      <c r="LIR646" s="61"/>
      <c r="LIS646" s="104"/>
      <c r="LIT646" s="60"/>
      <c r="LIU646" s="61"/>
      <c r="LIV646" s="104"/>
      <c r="LIW646" s="60"/>
      <c r="LIX646" s="61"/>
      <c r="LIY646" s="104"/>
      <c r="LIZ646" s="60"/>
      <c r="LJA646" s="61"/>
      <c r="LJB646" s="104"/>
      <c r="LJC646" s="60"/>
      <c r="LJD646" s="61"/>
      <c r="LJE646" s="104"/>
      <c r="LJF646" s="60"/>
      <c r="LJG646" s="61"/>
      <c r="LJH646" s="104"/>
      <c r="LJI646" s="60"/>
      <c r="LJJ646" s="61"/>
      <c r="LJK646" s="104"/>
      <c r="LJL646" s="60"/>
      <c r="LJM646" s="61"/>
      <c r="LJN646" s="104"/>
      <c r="LJO646" s="60"/>
      <c r="LJP646" s="61"/>
      <c r="LJQ646" s="104"/>
      <c r="LJR646" s="60"/>
      <c r="LJS646" s="61"/>
      <c r="LJT646" s="104"/>
      <c r="LJU646" s="60"/>
      <c r="LJV646" s="61"/>
      <c r="LJW646" s="104"/>
      <c r="LJX646" s="60"/>
      <c r="LJY646" s="61"/>
      <c r="LJZ646" s="104"/>
      <c r="LKA646" s="60"/>
      <c r="LKB646" s="61"/>
      <c r="LKC646" s="104"/>
      <c r="LKD646" s="60"/>
      <c r="LKE646" s="61"/>
      <c r="LKF646" s="104"/>
      <c r="LKG646" s="60"/>
      <c r="LKH646" s="61"/>
      <c r="LKI646" s="104"/>
      <c r="LKJ646" s="60"/>
      <c r="LKK646" s="61"/>
      <c r="LKL646" s="104"/>
      <c r="LKM646" s="60"/>
      <c r="LKN646" s="61"/>
      <c r="LKO646" s="104"/>
      <c r="LKP646" s="60"/>
      <c r="LKQ646" s="61"/>
      <c r="LKR646" s="104"/>
      <c r="LKS646" s="60"/>
      <c r="LKT646" s="61"/>
      <c r="LKU646" s="104"/>
      <c r="LKV646" s="60"/>
      <c r="LKW646" s="61"/>
      <c r="LKX646" s="104"/>
      <c r="LKY646" s="60"/>
      <c r="LKZ646" s="61"/>
      <c r="LLA646" s="104"/>
      <c r="LLB646" s="60"/>
      <c r="LLC646" s="61"/>
      <c r="LLD646" s="104"/>
      <c r="LLE646" s="60"/>
      <c r="LLF646" s="61"/>
      <c r="LLG646" s="104"/>
      <c r="LLH646" s="60"/>
      <c r="LLI646" s="61"/>
      <c r="LLJ646" s="104"/>
      <c r="LLK646" s="60"/>
      <c r="LLL646" s="61"/>
      <c r="LLM646" s="104"/>
      <c r="LLN646" s="60"/>
      <c r="LLO646" s="61"/>
      <c r="LLP646" s="104"/>
      <c r="LLQ646" s="60"/>
      <c r="LLR646" s="61"/>
      <c r="LLS646" s="104"/>
      <c r="LLT646" s="60"/>
      <c r="LLU646" s="61"/>
      <c r="LLV646" s="104"/>
      <c r="LLW646" s="60"/>
      <c r="LLX646" s="61"/>
      <c r="LLY646" s="104"/>
      <c r="LLZ646" s="60"/>
      <c r="LMA646" s="61"/>
      <c r="LMB646" s="104"/>
      <c r="LMC646" s="60"/>
      <c r="LMD646" s="61"/>
      <c r="LME646" s="104"/>
      <c r="LMF646" s="60"/>
      <c r="LMG646" s="61"/>
      <c r="LMH646" s="104"/>
      <c r="LMI646" s="60"/>
      <c r="LMJ646" s="61"/>
      <c r="LMK646" s="104"/>
      <c r="LML646" s="60"/>
      <c r="LMM646" s="61"/>
      <c r="LMN646" s="104"/>
      <c r="LMO646" s="60"/>
      <c r="LMP646" s="61"/>
      <c r="LMQ646" s="104"/>
      <c r="LMR646" s="60"/>
      <c r="LMS646" s="61"/>
      <c r="LMT646" s="104"/>
      <c r="LMU646" s="60"/>
      <c r="LMV646" s="61"/>
      <c r="LMW646" s="104"/>
      <c r="LMX646" s="60"/>
      <c r="LMY646" s="61"/>
      <c r="LMZ646" s="104"/>
      <c r="LNA646" s="60"/>
      <c r="LNB646" s="61"/>
      <c r="LNC646" s="104"/>
      <c r="LND646" s="60"/>
      <c r="LNE646" s="61"/>
      <c r="LNF646" s="104"/>
      <c r="LNG646" s="60"/>
      <c r="LNH646" s="61"/>
      <c r="LNI646" s="104"/>
      <c r="LNJ646" s="60"/>
      <c r="LNK646" s="61"/>
      <c r="LNL646" s="104"/>
      <c r="LNM646" s="60"/>
      <c r="LNN646" s="61"/>
      <c r="LNO646" s="104"/>
      <c r="LNP646" s="60"/>
      <c r="LNQ646" s="61"/>
      <c r="LNR646" s="104"/>
      <c r="LNS646" s="60"/>
      <c r="LNT646" s="61"/>
      <c r="LNU646" s="104"/>
      <c r="LNV646" s="60"/>
      <c r="LNW646" s="61"/>
      <c r="LNX646" s="104"/>
      <c r="LNY646" s="60"/>
      <c r="LNZ646" s="61"/>
      <c r="LOA646" s="104"/>
      <c r="LOB646" s="60"/>
      <c r="LOC646" s="61"/>
      <c r="LOD646" s="104"/>
      <c r="LOE646" s="60"/>
      <c r="LOF646" s="61"/>
      <c r="LOG646" s="104"/>
      <c r="LOH646" s="60"/>
      <c r="LOI646" s="61"/>
      <c r="LOJ646" s="104"/>
      <c r="LOK646" s="60"/>
      <c r="LOL646" s="61"/>
      <c r="LOM646" s="104"/>
      <c r="LON646" s="60"/>
      <c r="LOO646" s="61"/>
      <c r="LOP646" s="104"/>
      <c r="LOQ646" s="60"/>
      <c r="LOR646" s="61"/>
      <c r="LOS646" s="104"/>
      <c r="LOT646" s="60"/>
      <c r="LOU646" s="61"/>
      <c r="LOV646" s="104"/>
      <c r="LOW646" s="60"/>
      <c r="LOX646" s="61"/>
      <c r="LOY646" s="104"/>
      <c r="LOZ646" s="60"/>
      <c r="LPA646" s="61"/>
      <c r="LPB646" s="104"/>
      <c r="LPC646" s="60"/>
      <c r="LPD646" s="61"/>
      <c r="LPE646" s="104"/>
      <c r="LPF646" s="60"/>
      <c r="LPG646" s="61"/>
      <c r="LPH646" s="104"/>
      <c r="LPI646" s="60"/>
      <c r="LPJ646" s="61"/>
      <c r="LPK646" s="104"/>
      <c r="LPL646" s="60"/>
      <c r="LPM646" s="61"/>
      <c r="LPN646" s="104"/>
      <c r="LPO646" s="60"/>
      <c r="LPP646" s="61"/>
      <c r="LPQ646" s="104"/>
      <c r="LPR646" s="60"/>
      <c r="LPS646" s="61"/>
      <c r="LPT646" s="104"/>
      <c r="LPU646" s="60"/>
      <c r="LPV646" s="61"/>
      <c r="LPW646" s="104"/>
      <c r="LPX646" s="60"/>
      <c r="LPY646" s="61"/>
      <c r="LPZ646" s="104"/>
      <c r="LQA646" s="60"/>
      <c r="LQB646" s="61"/>
      <c r="LQC646" s="104"/>
      <c r="LQD646" s="60"/>
      <c r="LQE646" s="61"/>
      <c r="LQF646" s="104"/>
      <c r="LQG646" s="60"/>
      <c r="LQH646" s="61"/>
      <c r="LQI646" s="104"/>
      <c r="LQJ646" s="60"/>
      <c r="LQK646" s="61"/>
      <c r="LQL646" s="104"/>
      <c r="LQM646" s="60"/>
      <c r="LQN646" s="61"/>
      <c r="LQO646" s="104"/>
      <c r="LQP646" s="60"/>
      <c r="LQQ646" s="61"/>
      <c r="LQR646" s="104"/>
      <c r="LQS646" s="60"/>
      <c r="LQT646" s="61"/>
      <c r="LQU646" s="104"/>
      <c r="LQV646" s="60"/>
      <c r="LQW646" s="61"/>
      <c r="LQX646" s="104"/>
      <c r="LQY646" s="60"/>
      <c r="LQZ646" s="61"/>
      <c r="LRA646" s="104"/>
      <c r="LRB646" s="60"/>
      <c r="LRC646" s="61"/>
      <c r="LRD646" s="104"/>
      <c r="LRE646" s="60"/>
      <c r="LRF646" s="61"/>
      <c r="LRG646" s="104"/>
      <c r="LRH646" s="60"/>
      <c r="LRI646" s="61"/>
      <c r="LRJ646" s="104"/>
      <c r="LRK646" s="60"/>
      <c r="LRL646" s="61"/>
      <c r="LRM646" s="104"/>
      <c r="LRN646" s="60"/>
      <c r="LRO646" s="61"/>
      <c r="LRP646" s="104"/>
      <c r="LRQ646" s="60"/>
      <c r="LRR646" s="61"/>
      <c r="LRS646" s="104"/>
      <c r="LRT646" s="60"/>
      <c r="LRU646" s="61"/>
      <c r="LRV646" s="104"/>
      <c r="LRW646" s="60"/>
      <c r="LRX646" s="61"/>
      <c r="LRY646" s="104"/>
      <c r="LRZ646" s="60"/>
      <c r="LSA646" s="61"/>
      <c r="LSB646" s="104"/>
      <c r="LSC646" s="60"/>
      <c r="LSD646" s="61"/>
      <c r="LSE646" s="104"/>
      <c r="LSF646" s="60"/>
      <c r="LSG646" s="61"/>
      <c r="LSH646" s="104"/>
      <c r="LSI646" s="60"/>
      <c r="LSJ646" s="61"/>
      <c r="LSK646" s="104"/>
      <c r="LSL646" s="60"/>
      <c r="LSM646" s="61"/>
      <c r="LSN646" s="104"/>
      <c r="LSO646" s="60"/>
      <c r="LSP646" s="61"/>
      <c r="LSQ646" s="104"/>
      <c r="LSR646" s="60"/>
      <c r="LSS646" s="61"/>
      <c r="LST646" s="104"/>
      <c r="LSU646" s="60"/>
      <c r="LSV646" s="61"/>
      <c r="LSW646" s="104"/>
      <c r="LSX646" s="60"/>
      <c r="LSY646" s="61"/>
      <c r="LSZ646" s="104"/>
      <c r="LTA646" s="60"/>
      <c r="LTB646" s="61"/>
      <c r="LTC646" s="104"/>
      <c r="LTD646" s="60"/>
      <c r="LTE646" s="61"/>
      <c r="LTF646" s="104"/>
      <c r="LTG646" s="60"/>
      <c r="LTH646" s="61"/>
      <c r="LTI646" s="104"/>
      <c r="LTJ646" s="60"/>
      <c r="LTK646" s="61"/>
      <c r="LTL646" s="104"/>
      <c r="LTM646" s="60"/>
      <c r="LTN646" s="61"/>
      <c r="LTO646" s="104"/>
      <c r="LTP646" s="60"/>
      <c r="LTQ646" s="61"/>
      <c r="LTR646" s="104"/>
      <c r="LTS646" s="60"/>
      <c r="LTT646" s="61"/>
      <c r="LTU646" s="104"/>
      <c r="LTV646" s="60"/>
      <c r="LTW646" s="61"/>
      <c r="LTX646" s="104"/>
      <c r="LTY646" s="60"/>
      <c r="LTZ646" s="61"/>
      <c r="LUA646" s="104"/>
      <c r="LUB646" s="60"/>
      <c r="LUC646" s="61"/>
      <c r="LUD646" s="104"/>
      <c r="LUE646" s="60"/>
      <c r="LUF646" s="61"/>
      <c r="LUG646" s="104"/>
      <c r="LUH646" s="60"/>
      <c r="LUI646" s="61"/>
      <c r="LUJ646" s="104"/>
      <c r="LUK646" s="60"/>
      <c r="LUL646" s="61"/>
      <c r="LUM646" s="104"/>
      <c r="LUN646" s="60"/>
      <c r="LUO646" s="61"/>
      <c r="LUP646" s="104"/>
      <c r="LUQ646" s="60"/>
      <c r="LUR646" s="61"/>
      <c r="LUS646" s="104"/>
      <c r="LUT646" s="60"/>
      <c r="LUU646" s="61"/>
      <c r="LUV646" s="104"/>
      <c r="LUW646" s="60"/>
      <c r="LUX646" s="61"/>
      <c r="LUY646" s="104"/>
      <c r="LUZ646" s="60"/>
      <c r="LVA646" s="61"/>
      <c r="LVB646" s="104"/>
      <c r="LVC646" s="60"/>
      <c r="LVD646" s="61"/>
      <c r="LVE646" s="104"/>
      <c r="LVF646" s="60"/>
      <c r="LVG646" s="61"/>
      <c r="LVH646" s="104"/>
      <c r="LVI646" s="60"/>
      <c r="LVJ646" s="61"/>
      <c r="LVK646" s="104"/>
      <c r="LVL646" s="60"/>
      <c r="LVM646" s="61"/>
      <c r="LVN646" s="104"/>
      <c r="LVO646" s="60"/>
      <c r="LVP646" s="61"/>
      <c r="LVQ646" s="104"/>
      <c r="LVR646" s="60"/>
      <c r="LVS646" s="61"/>
      <c r="LVT646" s="104"/>
      <c r="LVU646" s="60"/>
      <c r="LVV646" s="61"/>
      <c r="LVW646" s="104"/>
      <c r="LVX646" s="60"/>
      <c r="LVY646" s="61"/>
      <c r="LVZ646" s="104"/>
      <c r="LWA646" s="60"/>
      <c r="LWB646" s="61"/>
      <c r="LWC646" s="104"/>
      <c r="LWD646" s="60"/>
      <c r="LWE646" s="61"/>
      <c r="LWF646" s="104"/>
      <c r="LWG646" s="60"/>
      <c r="LWH646" s="61"/>
      <c r="LWI646" s="104"/>
      <c r="LWJ646" s="60"/>
      <c r="LWK646" s="61"/>
      <c r="LWL646" s="104"/>
      <c r="LWM646" s="60"/>
      <c r="LWN646" s="61"/>
      <c r="LWO646" s="104"/>
      <c r="LWP646" s="60"/>
      <c r="LWQ646" s="61"/>
      <c r="LWR646" s="104"/>
      <c r="LWS646" s="60"/>
      <c r="LWT646" s="61"/>
      <c r="LWU646" s="104"/>
      <c r="LWV646" s="60"/>
      <c r="LWW646" s="61"/>
      <c r="LWX646" s="104"/>
      <c r="LWY646" s="60"/>
      <c r="LWZ646" s="61"/>
      <c r="LXA646" s="104"/>
      <c r="LXB646" s="60"/>
      <c r="LXC646" s="61"/>
      <c r="LXD646" s="104"/>
      <c r="LXE646" s="60"/>
      <c r="LXF646" s="61"/>
      <c r="LXG646" s="104"/>
      <c r="LXH646" s="60"/>
      <c r="LXI646" s="61"/>
      <c r="LXJ646" s="104"/>
      <c r="LXK646" s="60"/>
      <c r="LXL646" s="61"/>
      <c r="LXM646" s="104"/>
      <c r="LXN646" s="60"/>
      <c r="LXO646" s="61"/>
      <c r="LXP646" s="104"/>
      <c r="LXQ646" s="60"/>
      <c r="LXR646" s="61"/>
      <c r="LXS646" s="104"/>
      <c r="LXT646" s="60"/>
      <c r="LXU646" s="61"/>
      <c r="LXV646" s="104"/>
      <c r="LXW646" s="60"/>
      <c r="LXX646" s="61"/>
      <c r="LXY646" s="104"/>
      <c r="LXZ646" s="60"/>
      <c r="LYA646" s="61"/>
      <c r="LYB646" s="104"/>
      <c r="LYC646" s="60"/>
      <c r="LYD646" s="61"/>
      <c r="LYE646" s="104"/>
      <c r="LYF646" s="60"/>
      <c r="LYG646" s="61"/>
      <c r="LYH646" s="104"/>
      <c r="LYI646" s="60"/>
      <c r="LYJ646" s="61"/>
      <c r="LYK646" s="104"/>
      <c r="LYL646" s="60"/>
      <c r="LYM646" s="61"/>
      <c r="LYN646" s="104"/>
      <c r="LYO646" s="60"/>
      <c r="LYP646" s="61"/>
      <c r="LYQ646" s="104"/>
      <c r="LYR646" s="60"/>
      <c r="LYS646" s="61"/>
      <c r="LYT646" s="104"/>
      <c r="LYU646" s="60"/>
      <c r="LYV646" s="61"/>
      <c r="LYW646" s="104"/>
      <c r="LYX646" s="60"/>
      <c r="LYY646" s="61"/>
      <c r="LYZ646" s="104"/>
      <c r="LZA646" s="60"/>
      <c r="LZB646" s="61"/>
      <c r="LZC646" s="104"/>
      <c r="LZD646" s="60"/>
      <c r="LZE646" s="61"/>
      <c r="LZF646" s="104"/>
      <c r="LZG646" s="60"/>
      <c r="LZH646" s="61"/>
      <c r="LZI646" s="104"/>
      <c r="LZJ646" s="60"/>
      <c r="LZK646" s="61"/>
      <c r="LZL646" s="104"/>
      <c r="LZM646" s="60"/>
      <c r="LZN646" s="61"/>
      <c r="LZO646" s="104"/>
      <c r="LZP646" s="60"/>
      <c r="LZQ646" s="61"/>
      <c r="LZR646" s="104"/>
      <c r="LZS646" s="60"/>
      <c r="LZT646" s="61"/>
      <c r="LZU646" s="104"/>
      <c r="LZV646" s="60"/>
      <c r="LZW646" s="61"/>
      <c r="LZX646" s="104"/>
      <c r="LZY646" s="60"/>
      <c r="LZZ646" s="61"/>
      <c r="MAA646" s="104"/>
      <c r="MAB646" s="60"/>
      <c r="MAC646" s="61"/>
      <c r="MAD646" s="104"/>
      <c r="MAE646" s="60"/>
      <c r="MAF646" s="61"/>
      <c r="MAG646" s="104"/>
      <c r="MAH646" s="60"/>
      <c r="MAI646" s="61"/>
      <c r="MAJ646" s="104"/>
      <c r="MAK646" s="60"/>
      <c r="MAL646" s="61"/>
      <c r="MAM646" s="104"/>
      <c r="MAN646" s="60"/>
      <c r="MAO646" s="61"/>
      <c r="MAP646" s="104"/>
      <c r="MAQ646" s="60"/>
      <c r="MAR646" s="61"/>
      <c r="MAS646" s="104"/>
      <c r="MAT646" s="60"/>
      <c r="MAU646" s="61"/>
      <c r="MAV646" s="104"/>
      <c r="MAW646" s="60"/>
      <c r="MAX646" s="61"/>
      <c r="MAY646" s="104"/>
      <c r="MAZ646" s="60"/>
      <c r="MBA646" s="61"/>
      <c r="MBB646" s="104"/>
      <c r="MBC646" s="60"/>
      <c r="MBD646" s="61"/>
      <c r="MBE646" s="104"/>
      <c r="MBF646" s="60"/>
      <c r="MBG646" s="61"/>
      <c r="MBH646" s="104"/>
      <c r="MBI646" s="60"/>
      <c r="MBJ646" s="61"/>
      <c r="MBK646" s="104"/>
      <c r="MBL646" s="60"/>
      <c r="MBM646" s="61"/>
      <c r="MBN646" s="104"/>
      <c r="MBO646" s="60"/>
      <c r="MBP646" s="61"/>
      <c r="MBQ646" s="104"/>
      <c r="MBR646" s="60"/>
      <c r="MBS646" s="61"/>
      <c r="MBT646" s="104"/>
      <c r="MBU646" s="60"/>
      <c r="MBV646" s="61"/>
      <c r="MBW646" s="104"/>
      <c r="MBX646" s="60"/>
      <c r="MBY646" s="61"/>
      <c r="MBZ646" s="104"/>
      <c r="MCA646" s="60"/>
      <c r="MCB646" s="61"/>
      <c r="MCC646" s="104"/>
      <c r="MCD646" s="60"/>
      <c r="MCE646" s="61"/>
      <c r="MCF646" s="104"/>
      <c r="MCG646" s="60"/>
      <c r="MCH646" s="61"/>
      <c r="MCI646" s="104"/>
      <c r="MCJ646" s="60"/>
      <c r="MCK646" s="61"/>
      <c r="MCL646" s="104"/>
      <c r="MCM646" s="60"/>
      <c r="MCN646" s="61"/>
      <c r="MCO646" s="104"/>
      <c r="MCP646" s="60"/>
      <c r="MCQ646" s="61"/>
      <c r="MCR646" s="104"/>
      <c r="MCS646" s="60"/>
      <c r="MCT646" s="61"/>
      <c r="MCU646" s="104"/>
      <c r="MCV646" s="60"/>
      <c r="MCW646" s="61"/>
      <c r="MCX646" s="104"/>
      <c r="MCY646" s="60"/>
      <c r="MCZ646" s="61"/>
      <c r="MDA646" s="104"/>
      <c r="MDB646" s="60"/>
      <c r="MDC646" s="61"/>
      <c r="MDD646" s="104"/>
      <c r="MDE646" s="60"/>
      <c r="MDF646" s="61"/>
      <c r="MDG646" s="104"/>
      <c r="MDH646" s="60"/>
      <c r="MDI646" s="61"/>
      <c r="MDJ646" s="104"/>
      <c r="MDK646" s="60"/>
      <c r="MDL646" s="61"/>
      <c r="MDM646" s="104"/>
      <c r="MDN646" s="60"/>
      <c r="MDO646" s="61"/>
      <c r="MDP646" s="104"/>
      <c r="MDQ646" s="60"/>
      <c r="MDR646" s="61"/>
      <c r="MDS646" s="104"/>
      <c r="MDT646" s="60"/>
      <c r="MDU646" s="61"/>
      <c r="MDV646" s="104"/>
      <c r="MDW646" s="60"/>
      <c r="MDX646" s="61"/>
      <c r="MDY646" s="104"/>
      <c r="MDZ646" s="60"/>
      <c r="MEA646" s="61"/>
      <c r="MEB646" s="104"/>
      <c r="MEC646" s="60"/>
      <c r="MED646" s="61"/>
      <c r="MEE646" s="104"/>
      <c r="MEF646" s="60"/>
      <c r="MEG646" s="61"/>
      <c r="MEH646" s="104"/>
      <c r="MEI646" s="60"/>
      <c r="MEJ646" s="61"/>
      <c r="MEK646" s="104"/>
      <c r="MEL646" s="60"/>
      <c r="MEM646" s="61"/>
      <c r="MEN646" s="104"/>
      <c r="MEO646" s="60"/>
      <c r="MEP646" s="61"/>
      <c r="MEQ646" s="104"/>
      <c r="MER646" s="60"/>
      <c r="MES646" s="61"/>
      <c r="MET646" s="104"/>
      <c r="MEU646" s="60"/>
      <c r="MEV646" s="61"/>
      <c r="MEW646" s="104"/>
      <c r="MEX646" s="60"/>
      <c r="MEY646" s="61"/>
      <c r="MEZ646" s="104"/>
      <c r="MFA646" s="60"/>
      <c r="MFB646" s="61"/>
      <c r="MFC646" s="104"/>
      <c r="MFD646" s="60"/>
      <c r="MFE646" s="61"/>
      <c r="MFF646" s="104"/>
      <c r="MFG646" s="60"/>
      <c r="MFH646" s="61"/>
      <c r="MFI646" s="104"/>
      <c r="MFJ646" s="60"/>
      <c r="MFK646" s="61"/>
      <c r="MFL646" s="104"/>
      <c r="MFM646" s="60"/>
      <c r="MFN646" s="61"/>
      <c r="MFO646" s="104"/>
      <c r="MFP646" s="60"/>
      <c r="MFQ646" s="61"/>
      <c r="MFR646" s="104"/>
      <c r="MFS646" s="60"/>
      <c r="MFT646" s="61"/>
      <c r="MFU646" s="104"/>
      <c r="MFV646" s="60"/>
      <c r="MFW646" s="61"/>
      <c r="MFX646" s="104"/>
      <c r="MFY646" s="60"/>
      <c r="MFZ646" s="61"/>
      <c r="MGA646" s="104"/>
      <c r="MGB646" s="60"/>
      <c r="MGC646" s="61"/>
      <c r="MGD646" s="104"/>
      <c r="MGE646" s="60"/>
      <c r="MGF646" s="61"/>
      <c r="MGG646" s="104"/>
      <c r="MGH646" s="60"/>
      <c r="MGI646" s="61"/>
      <c r="MGJ646" s="104"/>
      <c r="MGK646" s="60"/>
      <c r="MGL646" s="61"/>
      <c r="MGM646" s="104"/>
      <c r="MGN646" s="60"/>
      <c r="MGO646" s="61"/>
      <c r="MGP646" s="104"/>
      <c r="MGQ646" s="60"/>
      <c r="MGR646" s="61"/>
      <c r="MGS646" s="104"/>
      <c r="MGT646" s="60"/>
      <c r="MGU646" s="61"/>
      <c r="MGV646" s="104"/>
      <c r="MGW646" s="60"/>
      <c r="MGX646" s="61"/>
      <c r="MGY646" s="104"/>
      <c r="MGZ646" s="60"/>
      <c r="MHA646" s="61"/>
      <c r="MHB646" s="104"/>
      <c r="MHC646" s="60"/>
      <c r="MHD646" s="61"/>
      <c r="MHE646" s="104"/>
      <c r="MHF646" s="60"/>
      <c r="MHG646" s="61"/>
      <c r="MHH646" s="104"/>
      <c r="MHI646" s="60"/>
      <c r="MHJ646" s="61"/>
      <c r="MHK646" s="104"/>
      <c r="MHL646" s="60"/>
      <c r="MHM646" s="61"/>
      <c r="MHN646" s="104"/>
      <c r="MHO646" s="60"/>
      <c r="MHP646" s="61"/>
      <c r="MHQ646" s="104"/>
      <c r="MHR646" s="60"/>
      <c r="MHS646" s="61"/>
      <c r="MHT646" s="104"/>
      <c r="MHU646" s="60"/>
      <c r="MHV646" s="61"/>
      <c r="MHW646" s="104"/>
      <c r="MHX646" s="60"/>
      <c r="MHY646" s="61"/>
      <c r="MHZ646" s="104"/>
      <c r="MIA646" s="60"/>
      <c r="MIB646" s="61"/>
      <c r="MIC646" s="104"/>
      <c r="MID646" s="60"/>
      <c r="MIE646" s="61"/>
      <c r="MIF646" s="104"/>
      <c r="MIG646" s="60"/>
      <c r="MIH646" s="61"/>
      <c r="MII646" s="104"/>
      <c r="MIJ646" s="60"/>
      <c r="MIK646" s="61"/>
      <c r="MIL646" s="104"/>
      <c r="MIM646" s="60"/>
      <c r="MIN646" s="61"/>
      <c r="MIO646" s="104"/>
      <c r="MIP646" s="60"/>
      <c r="MIQ646" s="61"/>
      <c r="MIR646" s="104"/>
      <c r="MIS646" s="60"/>
      <c r="MIT646" s="61"/>
      <c r="MIU646" s="104"/>
      <c r="MIV646" s="60"/>
      <c r="MIW646" s="61"/>
      <c r="MIX646" s="104"/>
      <c r="MIY646" s="60"/>
      <c r="MIZ646" s="61"/>
      <c r="MJA646" s="104"/>
      <c r="MJB646" s="60"/>
      <c r="MJC646" s="61"/>
      <c r="MJD646" s="104"/>
      <c r="MJE646" s="60"/>
      <c r="MJF646" s="61"/>
      <c r="MJG646" s="104"/>
      <c r="MJH646" s="60"/>
      <c r="MJI646" s="61"/>
      <c r="MJJ646" s="104"/>
      <c r="MJK646" s="60"/>
      <c r="MJL646" s="61"/>
      <c r="MJM646" s="104"/>
      <c r="MJN646" s="60"/>
      <c r="MJO646" s="61"/>
      <c r="MJP646" s="104"/>
      <c r="MJQ646" s="60"/>
      <c r="MJR646" s="61"/>
      <c r="MJS646" s="104"/>
      <c r="MJT646" s="60"/>
      <c r="MJU646" s="61"/>
      <c r="MJV646" s="104"/>
      <c r="MJW646" s="60"/>
      <c r="MJX646" s="61"/>
      <c r="MJY646" s="104"/>
      <c r="MJZ646" s="60"/>
      <c r="MKA646" s="61"/>
      <c r="MKB646" s="104"/>
      <c r="MKC646" s="60"/>
      <c r="MKD646" s="61"/>
      <c r="MKE646" s="104"/>
      <c r="MKF646" s="60"/>
      <c r="MKG646" s="61"/>
      <c r="MKH646" s="104"/>
      <c r="MKI646" s="60"/>
      <c r="MKJ646" s="61"/>
      <c r="MKK646" s="104"/>
      <c r="MKL646" s="60"/>
      <c r="MKM646" s="61"/>
      <c r="MKN646" s="104"/>
      <c r="MKO646" s="60"/>
      <c r="MKP646" s="61"/>
      <c r="MKQ646" s="104"/>
      <c r="MKR646" s="60"/>
      <c r="MKS646" s="61"/>
      <c r="MKT646" s="104"/>
      <c r="MKU646" s="60"/>
      <c r="MKV646" s="61"/>
      <c r="MKW646" s="104"/>
      <c r="MKX646" s="60"/>
      <c r="MKY646" s="61"/>
      <c r="MKZ646" s="104"/>
      <c r="MLA646" s="60"/>
      <c r="MLB646" s="61"/>
      <c r="MLC646" s="104"/>
      <c r="MLD646" s="60"/>
      <c r="MLE646" s="61"/>
      <c r="MLF646" s="104"/>
      <c r="MLG646" s="60"/>
      <c r="MLH646" s="61"/>
      <c r="MLI646" s="104"/>
      <c r="MLJ646" s="60"/>
      <c r="MLK646" s="61"/>
      <c r="MLL646" s="104"/>
      <c r="MLM646" s="60"/>
      <c r="MLN646" s="61"/>
      <c r="MLO646" s="104"/>
      <c r="MLP646" s="60"/>
      <c r="MLQ646" s="61"/>
      <c r="MLR646" s="104"/>
      <c r="MLS646" s="60"/>
      <c r="MLT646" s="61"/>
      <c r="MLU646" s="104"/>
      <c r="MLV646" s="60"/>
      <c r="MLW646" s="61"/>
      <c r="MLX646" s="104"/>
      <c r="MLY646" s="60"/>
      <c r="MLZ646" s="61"/>
      <c r="MMA646" s="104"/>
      <c r="MMB646" s="60"/>
      <c r="MMC646" s="61"/>
      <c r="MMD646" s="104"/>
      <c r="MME646" s="60"/>
      <c r="MMF646" s="61"/>
      <c r="MMG646" s="104"/>
      <c r="MMH646" s="60"/>
      <c r="MMI646" s="61"/>
      <c r="MMJ646" s="104"/>
      <c r="MMK646" s="60"/>
      <c r="MML646" s="61"/>
      <c r="MMM646" s="104"/>
      <c r="MMN646" s="60"/>
      <c r="MMO646" s="61"/>
      <c r="MMP646" s="104"/>
      <c r="MMQ646" s="60"/>
      <c r="MMR646" s="61"/>
      <c r="MMS646" s="104"/>
      <c r="MMT646" s="60"/>
      <c r="MMU646" s="61"/>
      <c r="MMV646" s="104"/>
      <c r="MMW646" s="60"/>
      <c r="MMX646" s="61"/>
      <c r="MMY646" s="104"/>
      <c r="MMZ646" s="60"/>
      <c r="MNA646" s="61"/>
      <c r="MNB646" s="104"/>
      <c r="MNC646" s="60"/>
      <c r="MND646" s="61"/>
      <c r="MNE646" s="104"/>
      <c r="MNF646" s="60"/>
      <c r="MNG646" s="61"/>
      <c r="MNH646" s="104"/>
      <c r="MNI646" s="60"/>
      <c r="MNJ646" s="61"/>
      <c r="MNK646" s="104"/>
      <c r="MNL646" s="60"/>
      <c r="MNM646" s="61"/>
      <c r="MNN646" s="104"/>
      <c r="MNO646" s="60"/>
      <c r="MNP646" s="61"/>
      <c r="MNQ646" s="104"/>
      <c r="MNR646" s="60"/>
      <c r="MNS646" s="61"/>
      <c r="MNT646" s="104"/>
      <c r="MNU646" s="60"/>
      <c r="MNV646" s="61"/>
      <c r="MNW646" s="104"/>
      <c r="MNX646" s="60"/>
      <c r="MNY646" s="61"/>
      <c r="MNZ646" s="104"/>
      <c r="MOA646" s="60"/>
      <c r="MOB646" s="61"/>
      <c r="MOC646" s="104"/>
      <c r="MOD646" s="60"/>
      <c r="MOE646" s="61"/>
      <c r="MOF646" s="104"/>
      <c r="MOG646" s="60"/>
      <c r="MOH646" s="61"/>
      <c r="MOI646" s="104"/>
      <c r="MOJ646" s="60"/>
      <c r="MOK646" s="61"/>
      <c r="MOL646" s="104"/>
      <c r="MOM646" s="60"/>
      <c r="MON646" s="61"/>
      <c r="MOO646" s="104"/>
      <c r="MOP646" s="60"/>
      <c r="MOQ646" s="61"/>
      <c r="MOR646" s="104"/>
      <c r="MOS646" s="60"/>
      <c r="MOT646" s="61"/>
      <c r="MOU646" s="104"/>
      <c r="MOV646" s="60"/>
      <c r="MOW646" s="61"/>
      <c r="MOX646" s="104"/>
      <c r="MOY646" s="60"/>
      <c r="MOZ646" s="61"/>
      <c r="MPA646" s="104"/>
      <c r="MPB646" s="60"/>
      <c r="MPC646" s="61"/>
      <c r="MPD646" s="104"/>
      <c r="MPE646" s="60"/>
      <c r="MPF646" s="61"/>
      <c r="MPG646" s="104"/>
      <c r="MPH646" s="60"/>
      <c r="MPI646" s="61"/>
      <c r="MPJ646" s="104"/>
      <c r="MPK646" s="60"/>
      <c r="MPL646" s="61"/>
      <c r="MPM646" s="104"/>
      <c r="MPN646" s="60"/>
      <c r="MPO646" s="61"/>
      <c r="MPP646" s="104"/>
      <c r="MPQ646" s="60"/>
      <c r="MPR646" s="61"/>
      <c r="MPS646" s="104"/>
      <c r="MPT646" s="60"/>
      <c r="MPU646" s="61"/>
      <c r="MPV646" s="104"/>
      <c r="MPW646" s="60"/>
      <c r="MPX646" s="61"/>
      <c r="MPY646" s="104"/>
      <c r="MPZ646" s="60"/>
      <c r="MQA646" s="61"/>
      <c r="MQB646" s="104"/>
      <c r="MQC646" s="60"/>
      <c r="MQD646" s="61"/>
      <c r="MQE646" s="104"/>
      <c r="MQF646" s="60"/>
      <c r="MQG646" s="61"/>
      <c r="MQH646" s="104"/>
      <c r="MQI646" s="60"/>
      <c r="MQJ646" s="61"/>
      <c r="MQK646" s="104"/>
      <c r="MQL646" s="60"/>
      <c r="MQM646" s="61"/>
      <c r="MQN646" s="104"/>
      <c r="MQO646" s="60"/>
      <c r="MQP646" s="61"/>
      <c r="MQQ646" s="104"/>
      <c r="MQR646" s="60"/>
      <c r="MQS646" s="61"/>
      <c r="MQT646" s="104"/>
      <c r="MQU646" s="60"/>
      <c r="MQV646" s="61"/>
      <c r="MQW646" s="104"/>
      <c r="MQX646" s="60"/>
      <c r="MQY646" s="61"/>
      <c r="MQZ646" s="104"/>
      <c r="MRA646" s="60"/>
      <c r="MRB646" s="61"/>
      <c r="MRC646" s="104"/>
      <c r="MRD646" s="60"/>
      <c r="MRE646" s="61"/>
      <c r="MRF646" s="104"/>
      <c r="MRG646" s="60"/>
      <c r="MRH646" s="61"/>
      <c r="MRI646" s="104"/>
      <c r="MRJ646" s="60"/>
      <c r="MRK646" s="61"/>
      <c r="MRL646" s="104"/>
      <c r="MRM646" s="60"/>
      <c r="MRN646" s="61"/>
      <c r="MRO646" s="104"/>
      <c r="MRP646" s="60"/>
      <c r="MRQ646" s="61"/>
      <c r="MRR646" s="104"/>
      <c r="MRS646" s="60"/>
      <c r="MRT646" s="61"/>
      <c r="MRU646" s="104"/>
      <c r="MRV646" s="60"/>
      <c r="MRW646" s="61"/>
      <c r="MRX646" s="104"/>
      <c r="MRY646" s="60"/>
      <c r="MRZ646" s="61"/>
      <c r="MSA646" s="104"/>
      <c r="MSB646" s="60"/>
      <c r="MSC646" s="61"/>
      <c r="MSD646" s="104"/>
      <c r="MSE646" s="60"/>
      <c r="MSF646" s="61"/>
      <c r="MSG646" s="104"/>
      <c r="MSH646" s="60"/>
      <c r="MSI646" s="61"/>
      <c r="MSJ646" s="104"/>
      <c r="MSK646" s="60"/>
      <c r="MSL646" s="61"/>
      <c r="MSM646" s="104"/>
      <c r="MSN646" s="60"/>
      <c r="MSO646" s="61"/>
      <c r="MSP646" s="104"/>
      <c r="MSQ646" s="60"/>
      <c r="MSR646" s="61"/>
      <c r="MSS646" s="104"/>
      <c r="MST646" s="60"/>
      <c r="MSU646" s="61"/>
      <c r="MSV646" s="104"/>
      <c r="MSW646" s="60"/>
      <c r="MSX646" s="61"/>
      <c r="MSY646" s="104"/>
      <c r="MSZ646" s="60"/>
      <c r="MTA646" s="61"/>
      <c r="MTB646" s="104"/>
      <c r="MTC646" s="60"/>
      <c r="MTD646" s="61"/>
      <c r="MTE646" s="104"/>
      <c r="MTF646" s="60"/>
      <c r="MTG646" s="61"/>
      <c r="MTH646" s="104"/>
      <c r="MTI646" s="60"/>
      <c r="MTJ646" s="61"/>
      <c r="MTK646" s="104"/>
      <c r="MTL646" s="60"/>
      <c r="MTM646" s="61"/>
      <c r="MTN646" s="104"/>
      <c r="MTO646" s="60"/>
      <c r="MTP646" s="61"/>
      <c r="MTQ646" s="104"/>
      <c r="MTR646" s="60"/>
      <c r="MTS646" s="61"/>
      <c r="MTT646" s="104"/>
      <c r="MTU646" s="60"/>
      <c r="MTV646" s="61"/>
      <c r="MTW646" s="104"/>
      <c r="MTX646" s="60"/>
      <c r="MTY646" s="61"/>
      <c r="MTZ646" s="104"/>
      <c r="MUA646" s="60"/>
      <c r="MUB646" s="61"/>
      <c r="MUC646" s="104"/>
      <c r="MUD646" s="60"/>
      <c r="MUE646" s="61"/>
      <c r="MUF646" s="104"/>
      <c r="MUG646" s="60"/>
      <c r="MUH646" s="61"/>
      <c r="MUI646" s="104"/>
      <c r="MUJ646" s="60"/>
      <c r="MUK646" s="61"/>
      <c r="MUL646" s="104"/>
      <c r="MUM646" s="60"/>
      <c r="MUN646" s="61"/>
      <c r="MUO646" s="104"/>
      <c r="MUP646" s="60"/>
      <c r="MUQ646" s="61"/>
      <c r="MUR646" s="104"/>
      <c r="MUS646" s="60"/>
      <c r="MUT646" s="61"/>
      <c r="MUU646" s="104"/>
      <c r="MUV646" s="60"/>
      <c r="MUW646" s="61"/>
      <c r="MUX646" s="104"/>
      <c r="MUY646" s="60"/>
      <c r="MUZ646" s="61"/>
      <c r="MVA646" s="104"/>
      <c r="MVB646" s="60"/>
      <c r="MVC646" s="61"/>
      <c r="MVD646" s="104"/>
      <c r="MVE646" s="60"/>
      <c r="MVF646" s="61"/>
      <c r="MVG646" s="104"/>
      <c r="MVH646" s="60"/>
      <c r="MVI646" s="61"/>
      <c r="MVJ646" s="104"/>
      <c r="MVK646" s="60"/>
      <c r="MVL646" s="61"/>
      <c r="MVM646" s="104"/>
      <c r="MVN646" s="60"/>
      <c r="MVO646" s="61"/>
      <c r="MVP646" s="104"/>
      <c r="MVQ646" s="60"/>
      <c r="MVR646" s="61"/>
      <c r="MVS646" s="104"/>
      <c r="MVT646" s="60"/>
      <c r="MVU646" s="61"/>
      <c r="MVV646" s="104"/>
      <c r="MVW646" s="60"/>
      <c r="MVX646" s="61"/>
      <c r="MVY646" s="104"/>
      <c r="MVZ646" s="60"/>
      <c r="MWA646" s="61"/>
      <c r="MWB646" s="104"/>
      <c r="MWC646" s="60"/>
      <c r="MWD646" s="61"/>
      <c r="MWE646" s="104"/>
      <c r="MWF646" s="60"/>
      <c r="MWG646" s="61"/>
      <c r="MWH646" s="104"/>
      <c r="MWI646" s="60"/>
      <c r="MWJ646" s="61"/>
      <c r="MWK646" s="104"/>
      <c r="MWL646" s="60"/>
      <c r="MWM646" s="61"/>
      <c r="MWN646" s="104"/>
      <c r="MWO646" s="60"/>
      <c r="MWP646" s="61"/>
      <c r="MWQ646" s="104"/>
      <c r="MWR646" s="60"/>
      <c r="MWS646" s="61"/>
      <c r="MWT646" s="104"/>
      <c r="MWU646" s="60"/>
      <c r="MWV646" s="61"/>
      <c r="MWW646" s="104"/>
      <c r="MWX646" s="60"/>
      <c r="MWY646" s="61"/>
      <c r="MWZ646" s="104"/>
      <c r="MXA646" s="60"/>
      <c r="MXB646" s="61"/>
      <c r="MXC646" s="104"/>
      <c r="MXD646" s="60"/>
      <c r="MXE646" s="61"/>
      <c r="MXF646" s="104"/>
      <c r="MXG646" s="60"/>
      <c r="MXH646" s="61"/>
      <c r="MXI646" s="104"/>
      <c r="MXJ646" s="60"/>
      <c r="MXK646" s="61"/>
      <c r="MXL646" s="104"/>
      <c r="MXM646" s="60"/>
      <c r="MXN646" s="61"/>
      <c r="MXO646" s="104"/>
      <c r="MXP646" s="60"/>
      <c r="MXQ646" s="61"/>
      <c r="MXR646" s="104"/>
      <c r="MXS646" s="60"/>
      <c r="MXT646" s="61"/>
      <c r="MXU646" s="104"/>
      <c r="MXV646" s="60"/>
      <c r="MXW646" s="61"/>
      <c r="MXX646" s="104"/>
      <c r="MXY646" s="60"/>
      <c r="MXZ646" s="61"/>
      <c r="MYA646" s="104"/>
      <c r="MYB646" s="60"/>
      <c r="MYC646" s="61"/>
      <c r="MYD646" s="104"/>
      <c r="MYE646" s="60"/>
      <c r="MYF646" s="61"/>
      <c r="MYG646" s="104"/>
      <c r="MYH646" s="60"/>
      <c r="MYI646" s="61"/>
      <c r="MYJ646" s="104"/>
      <c r="MYK646" s="60"/>
      <c r="MYL646" s="61"/>
      <c r="MYM646" s="104"/>
      <c r="MYN646" s="60"/>
      <c r="MYO646" s="61"/>
      <c r="MYP646" s="104"/>
      <c r="MYQ646" s="60"/>
      <c r="MYR646" s="61"/>
      <c r="MYS646" s="104"/>
      <c r="MYT646" s="60"/>
      <c r="MYU646" s="61"/>
      <c r="MYV646" s="104"/>
      <c r="MYW646" s="60"/>
      <c r="MYX646" s="61"/>
      <c r="MYY646" s="104"/>
      <c r="MYZ646" s="60"/>
      <c r="MZA646" s="61"/>
      <c r="MZB646" s="104"/>
      <c r="MZC646" s="60"/>
      <c r="MZD646" s="61"/>
      <c r="MZE646" s="104"/>
      <c r="MZF646" s="60"/>
      <c r="MZG646" s="61"/>
      <c r="MZH646" s="104"/>
      <c r="MZI646" s="60"/>
      <c r="MZJ646" s="61"/>
      <c r="MZK646" s="104"/>
      <c r="MZL646" s="60"/>
      <c r="MZM646" s="61"/>
      <c r="MZN646" s="104"/>
      <c r="MZO646" s="60"/>
      <c r="MZP646" s="61"/>
      <c r="MZQ646" s="104"/>
      <c r="MZR646" s="60"/>
      <c r="MZS646" s="61"/>
      <c r="MZT646" s="104"/>
      <c r="MZU646" s="60"/>
      <c r="MZV646" s="61"/>
      <c r="MZW646" s="104"/>
      <c r="MZX646" s="60"/>
      <c r="MZY646" s="61"/>
      <c r="MZZ646" s="104"/>
      <c r="NAA646" s="60"/>
      <c r="NAB646" s="61"/>
      <c r="NAC646" s="104"/>
      <c r="NAD646" s="60"/>
      <c r="NAE646" s="61"/>
      <c r="NAF646" s="104"/>
      <c r="NAG646" s="60"/>
      <c r="NAH646" s="61"/>
      <c r="NAI646" s="104"/>
      <c r="NAJ646" s="60"/>
      <c r="NAK646" s="61"/>
      <c r="NAL646" s="104"/>
      <c r="NAM646" s="60"/>
      <c r="NAN646" s="61"/>
      <c r="NAO646" s="104"/>
      <c r="NAP646" s="60"/>
      <c r="NAQ646" s="61"/>
      <c r="NAR646" s="104"/>
      <c r="NAS646" s="60"/>
      <c r="NAT646" s="61"/>
      <c r="NAU646" s="104"/>
      <c r="NAV646" s="60"/>
      <c r="NAW646" s="61"/>
      <c r="NAX646" s="104"/>
      <c r="NAY646" s="60"/>
      <c r="NAZ646" s="61"/>
      <c r="NBA646" s="104"/>
      <c r="NBB646" s="60"/>
      <c r="NBC646" s="61"/>
      <c r="NBD646" s="104"/>
      <c r="NBE646" s="60"/>
      <c r="NBF646" s="61"/>
      <c r="NBG646" s="104"/>
      <c r="NBH646" s="60"/>
      <c r="NBI646" s="61"/>
      <c r="NBJ646" s="104"/>
      <c r="NBK646" s="60"/>
      <c r="NBL646" s="61"/>
      <c r="NBM646" s="104"/>
      <c r="NBN646" s="60"/>
      <c r="NBO646" s="61"/>
      <c r="NBP646" s="104"/>
      <c r="NBQ646" s="60"/>
      <c r="NBR646" s="61"/>
      <c r="NBS646" s="104"/>
      <c r="NBT646" s="60"/>
      <c r="NBU646" s="61"/>
      <c r="NBV646" s="104"/>
      <c r="NBW646" s="60"/>
      <c r="NBX646" s="61"/>
      <c r="NBY646" s="104"/>
      <c r="NBZ646" s="60"/>
      <c r="NCA646" s="61"/>
      <c r="NCB646" s="104"/>
      <c r="NCC646" s="60"/>
      <c r="NCD646" s="61"/>
      <c r="NCE646" s="104"/>
      <c r="NCF646" s="60"/>
      <c r="NCG646" s="61"/>
      <c r="NCH646" s="104"/>
      <c r="NCI646" s="60"/>
      <c r="NCJ646" s="61"/>
      <c r="NCK646" s="104"/>
      <c r="NCL646" s="60"/>
      <c r="NCM646" s="61"/>
      <c r="NCN646" s="104"/>
      <c r="NCO646" s="60"/>
      <c r="NCP646" s="61"/>
      <c r="NCQ646" s="104"/>
      <c r="NCR646" s="60"/>
      <c r="NCS646" s="61"/>
      <c r="NCT646" s="104"/>
      <c r="NCU646" s="60"/>
      <c r="NCV646" s="61"/>
      <c r="NCW646" s="104"/>
      <c r="NCX646" s="60"/>
      <c r="NCY646" s="61"/>
      <c r="NCZ646" s="104"/>
      <c r="NDA646" s="60"/>
      <c r="NDB646" s="61"/>
      <c r="NDC646" s="104"/>
      <c r="NDD646" s="60"/>
      <c r="NDE646" s="61"/>
      <c r="NDF646" s="104"/>
      <c r="NDG646" s="60"/>
      <c r="NDH646" s="61"/>
      <c r="NDI646" s="104"/>
      <c r="NDJ646" s="60"/>
      <c r="NDK646" s="61"/>
      <c r="NDL646" s="104"/>
      <c r="NDM646" s="60"/>
      <c r="NDN646" s="61"/>
      <c r="NDO646" s="104"/>
      <c r="NDP646" s="60"/>
      <c r="NDQ646" s="61"/>
      <c r="NDR646" s="104"/>
      <c r="NDS646" s="60"/>
      <c r="NDT646" s="61"/>
      <c r="NDU646" s="104"/>
      <c r="NDV646" s="60"/>
      <c r="NDW646" s="61"/>
      <c r="NDX646" s="104"/>
      <c r="NDY646" s="60"/>
      <c r="NDZ646" s="61"/>
      <c r="NEA646" s="104"/>
      <c r="NEB646" s="60"/>
      <c r="NEC646" s="61"/>
      <c r="NED646" s="104"/>
      <c r="NEE646" s="60"/>
      <c r="NEF646" s="61"/>
      <c r="NEG646" s="104"/>
      <c r="NEH646" s="60"/>
      <c r="NEI646" s="61"/>
      <c r="NEJ646" s="104"/>
      <c r="NEK646" s="60"/>
      <c r="NEL646" s="61"/>
      <c r="NEM646" s="104"/>
      <c r="NEN646" s="60"/>
      <c r="NEO646" s="61"/>
      <c r="NEP646" s="104"/>
      <c r="NEQ646" s="60"/>
      <c r="NER646" s="61"/>
      <c r="NES646" s="104"/>
      <c r="NET646" s="60"/>
      <c r="NEU646" s="61"/>
      <c r="NEV646" s="104"/>
      <c r="NEW646" s="60"/>
      <c r="NEX646" s="61"/>
      <c r="NEY646" s="104"/>
      <c r="NEZ646" s="60"/>
      <c r="NFA646" s="61"/>
      <c r="NFB646" s="104"/>
      <c r="NFC646" s="60"/>
      <c r="NFD646" s="61"/>
      <c r="NFE646" s="104"/>
      <c r="NFF646" s="60"/>
      <c r="NFG646" s="61"/>
      <c r="NFH646" s="104"/>
      <c r="NFI646" s="60"/>
      <c r="NFJ646" s="61"/>
      <c r="NFK646" s="104"/>
      <c r="NFL646" s="60"/>
      <c r="NFM646" s="61"/>
      <c r="NFN646" s="104"/>
      <c r="NFO646" s="60"/>
      <c r="NFP646" s="61"/>
      <c r="NFQ646" s="104"/>
      <c r="NFR646" s="60"/>
      <c r="NFS646" s="61"/>
      <c r="NFT646" s="104"/>
      <c r="NFU646" s="60"/>
      <c r="NFV646" s="61"/>
      <c r="NFW646" s="104"/>
      <c r="NFX646" s="60"/>
      <c r="NFY646" s="61"/>
      <c r="NFZ646" s="104"/>
      <c r="NGA646" s="60"/>
      <c r="NGB646" s="61"/>
      <c r="NGC646" s="104"/>
      <c r="NGD646" s="60"/>
      <c r="NGE646" s="61"/>
      <c r="NGF646" s="104"/>
      <c r="NGG646" s="60"/>
      <c r="NGH646" s="61"/>
      <c r="NGI646" s="104"/>
      <c r="NGJ646" s="60"/>
      <c r="NGK646" s="61"/>
      <c r="NGL646" s="104"/>
      <c r="NGM646" s="60"/>
      <c r="NGN646" s="61"/>
      <c r="NGO646" s="104"/>
      <c r="NGP646" s="60"/>
      <c r="NGQ646" s="61"/>
      <c r="NGR646" s="104"/>
      <c r="NGS646" s="60"/>
      <c r="NGT646" s="61"/>
      <c r="NGU646" s="104"/>
      <c r="NGV646" s="60"/>
      <c r="NGW646" s="61"/>
      <c r="NGX646" s="104"/>
      <c r="NGY646" s="60"/>
      <c r="NGZ646" s="61"/>
      <c r="NHA646" s="104"/>
      <c r="NHB646" s="60"/>
      <c r="NHC646" s="61"/>
      <c r="NHD646" s="104"/>
      <c r="NHE646" s="60"/>
      <c r="NHF646" s="61"/>
      <c r="NHG646" s="104"/>
      <c r="NHH646" s="60"/>
      <c r="NHI646" s="61"/>
      <c r="NHJ646" s="104"/>
      <c r="NHK646" s="60"/>
      <c r="NHL646" s="61"/>
      <c r="NHM646" s="104"/>
      <c r="NHN646" s="60"/>
      <c r="NHO646" s="61"/>
      <c r="NHP646" s="104"/>
      <c r="NHQ646" s="60"/>
      <c r="NHR646" s="61"/>
      <c r="NHS646" s="104"/>
      <c r="NHT646" s="60"/>
      <c r="NHU646" s="61"/>
      <c r="NHV646" s="104"/>
      <c r="NHW646" s="60"/>
      <c r="NHX646" s="61"/>
      <c r="NHY646" s="104"/>
      <c r="NHZ646" s="60"/>
      <c r="NIA646" s="61"/>
      <c r="NIB646" s="104"/>
      <c r="NIC646" s="60"/>
      <c r="NID646" s="61"/>
      <c r="NIE646" s="104"/>
      <c r="NIF646" s="60"/>
      <c r="NIG646" s="61"/>
      <c r="NIH646" s="104"/>
      <c r="NII646" s="60"/>
      <c r="NIJ646" s="61"/>
      <c r="NIK646" s="104"/>
      <c r="NIL646" s="60"/>
      <c r="NIM646" s="61"/>
      <c r="NIN646" s="104"/>
      <c r="NIO646" s="60"/>
      <c r="NIP646" s="61"/>
      <c r="NIQ646" s="104"/>
      <c r="NIR646" s="60"/>
      <c r="NIS646" s="61"/>
      <c r="NIT646" s="104"/>
      <c r="NIU646" s="60"/>
      <c r="NIV646" s="61"/>
      <c r="NIW646" s="104"/>
      <c r="NIX646" s="60"/>
      <c r="NIY646" s="61"/>
      <c r="NIZ646" s="104"/>
      <c r="NJA646" s="60"/>
      <c r="NJB646" s="61"/>
      <c r="NJC646" s="104"/>
      <c r="NJD646" s="60"/>
      <c r="NJE646" s="61"/>
      <c r="NJF646" s="104"/>
      <c r="NJG646" s="60"/>
      <c r="NJH646" s="61"/>
      <c r="NJI646" s="104"/>
      <c r="NJJ646" s="60"/>
      <c r="NJK646" s="61"/>
      <c r="NJL646" s="104"/>
      <c r="NJM646" s="60"/>
      <c r="NJN646" s="61"/>
      <c r="NJO646" s="104"/>
      <c r="NJP646" s="60"/>
      <c r="NJQ646" s="61"/>
      <c r="NJR646" s="104"/>
      <c r="NJS646" s="60"/>
      <c r="NJT646" s="61"/>
      <c r="NJU646" s="104"/>
      <c r="NJV646" s="60"/>
      <c r="NJW646" s="61"/>
      <c r="NJX646" s="104"/>
      <c r="NJY646" s="60"/>
      <c r="NJZ646" s="61"/>
      <c r="NKA646" s="104"/>
      <c r="NKB646" s="60"/>
      <c r="NKC646" s="61"/>
      <c r="NKD646" s="104"/>
      <c r="NKE646" s="60"/>
      <c r="NKF646" s="61"/>
      <c r="NKG646" s="104"/>
      <c r="NKH646" s="60"/>
      <c r="NKI646" s="61"/>
      <c r="NKJ646" s="104"/>
      <c r="NKK646" s="60"/>
      <c r="NKL646" s="61"/>
      <c r="NKM646" s="104"/>
      <c r="NKN646" s="60"/>
      <c r="NKO646" s="61"/>
      <c r="NKP646" s="104"/>
      <c r="NKQ646" s="60"/>
      <c r="NKR646" s="61"/>
      <c r="NKS646" s="104"/>
      <c r="NKT646" s="60"/>
      <c r="NKU646" s="61"/>
      <c r="NKV646" s="104"/>
      <c r="NKW646" s="60"/>
      <c r="NKX646" s="61"/>
      <c r="NKY646" s="104"/>
      <c r="NKZ646" s="60"/>
      <c r="NLA646" s="61"/>
      <c r="NLB646" s="104"/>
      <c r="NLC646" s="60"/>
      <c r="NLD646" s="61"/>
      <c r="NLE646" s="104"/>
      <c r="NLF646" s="60"/>
      <c r="NLG646" s="61"/>
      <c r="NLH646" s="104"/>
      <c r="NLI646" s="60"/>
      <c r="NLJ646" s="61"/>
      <c r="NLK646" s="104"/>
      <c r="NLL646" s="60"/>
      <c r="NLM646" s="61"/>
      <c r="NLN646" s="104"/>
      <c r="NLO646" s="60"/>
      <c r="NLP646" s="61"/>
      <c r="NLQ646" s="104"/>
      <c r="NLR646" s="60"/>
      <c r="NLS646" s="61"/>
      <c r="NLT646" s="104"/>
      <c r="NLU646" s="60"/>
      <c r="NLV646" s="61"/>
      <c r="NLW646" s="104"/>
      <c r="NLX646" s="60"/>
      <c r="NLY646" s="61"/>
      <c r="NLZ646" s="104"/>
      <c r="NMA646" s="60"/>
      <c r="NMB646" s="61"/>
      <c r="NMC646" s="104"/>
      <c r="NMD646" s="60"/>
      <c r="NME646" s="61"/>
      <c r="NMF646" s="104"/>
      <c r="NMG646" s="60"/>
      <c r="NMH646" s="61"/>
      <c r="NMI646" s="104"/>
      <c r="NMJ646" s="60"/>
      <c r="NMK646" s="61"/>
      <c r="NML646" s="104"/>
      <c r="NMM646" s="60"/>
      <c r="NMN646" s="61"/>
      <c r="NMO646" s="104"/>
      <c r="NMP646" s="60"/>
      <c r="NMQ646" s="61"/>
      <c r="NMR646" s="104"/>
      <c r="NMS646" s="60"/>
      <c r="NMT646" s="61"/>
      <c r="NMU646" s="104"/>
      <c r="NMV646" s="60"/>
      <c r="NMW646" s="61"/>
      <c r="NMX646" s="104"/>
      <c r="NMY646" s="60"/>
      <c r="NMZ646" s="61"/>
      <c r="NNA646" s="104"/>
      <c r="NNB646" s="60"/>
      <c r="NNC646" s="61"/>
      <c r="NND646" s="104"/>
      <c r="NNE646" s="60"/>
      <c r="NNF646" s="61"/>
      <c r="NNG646" s="104"/>
      <c r="NNH646" s="60"/>
      <c r="NNI646" s="61"/>
      <c r="NNJ646" s="104"/>
      <c r="NNK646" s="60"/>
      <c r="NNL646" s="61"/>
      <c r="NNM646" s="104"/>
      <c r="NNN646" s="60"/>
      <c r="NNO646" s="61"/>
      <c r="NNP646" s="104"/>
      <c r="NNQ646" s="60"/>
      <c r="NNR646" s="61"/>
      <c r="NNS646" s="104"/>
      <c r="NNT646" s="60"/>
      <c r="NNU646" s="61"/>
      <c r="NNV646" s="104"/>
      <c r="NNW646" s="60"/>
      <c r="NNX646" s="61"/>
      <c r="NNY646" s="104"/>
      <c r="NNZ646" s="60"/>
      <c r="NOA646" s="61"/>
      <c r="NOB646" s="104"/>
      <c r="NOC646" s="60"/>
      <c r="NOD646" s="61"/>
      <c r="NOE646" s="104"/>
      <c r="NOF646" s="60"/>
      <c r="NOG646" s="61"/>
      <c r="NOH646" s="104"/>
      <c r="NOI646" s="60"/>
      <c r="NOJ646" s="61"/>
      <c r="NOK646" s="104"/>
      <c r="NOL646" s="60"/>
      <c r="NOM646" s="61"/>
      <c r="NON646" s="104"/>
      <c r="NOO646" s="60"/>
      <c r="NOP646" s="61"/>
      <c r="NOQ646" s="104"/>
      <c r="NOR646" s="60"/>
      <c r="NOS646" s="61"/>
      <c r="NOT646" s="104"/>
      <c r="NOU646" s="60"/>
      <c r="NOV646" s="61"/>
      <c r="NOW646" s="104"/>
      <c r="NOX646" s="60"/>
      <c r="NOY646" s="61"/>
      <c r="NOZ646" s="104"/>
      <c r="NPA646" s="60"/>
      <c r="NPB646" s="61"/>
      <c r="NPC646" s="104"/>
      <c r="NPD646" s="60"/>
      <c r="NPE646" s="61"/>
      <c r="NPF646" s="104"/>
      <c r="NPG646" s="60"/>
      <c r="NPH646" s="61"/>
      <c r="NPI646" s="104"/>
      <c r="NPJ646" s="60"/>
      <c r="NPK646" s="61"/>
      <c r="NPL646" s="104"/>
      <c r="NPM646" s="60"/>
      <c r="NPN646" s="61"/>
      <c r="NPO646" s="104"/>
      <c r="NPP646" s="60"/>
      <c r="NPQ646" s="61"/>
      <c r="NPR646" s="104"/>
      <c r="NPS646" s="60"/>
      <c r="NPT646" s="61"/>
      <c r="NPU646" s="104"/>
      <c r="NPV646" s="60"/>
      <c r="NPW646" s="61"/>
      <c r="NPX646" s="104"/>
      <c r="NPY646" s="60"/>
      <c r="NPZ646" s="61"/>
      <c r="NQA646" s="104"/>
      <c r="NQB646" s="60"/>
      <c r="NQC646" s="61"/>
      <c r="NQD646" s="104"/>
      <c r="NQE646" s="60"/>
      <c r="NQF646" s="61"/>
      <c r="NQG646" s="104"/>
      <c r="NQH646" s="60"/>
      <c r="NQI646" s="61"/>
      <c r="NQJ646" s="104"/>
      <c r="NQK646" s="60"/>
      <c r="NQL646" s="61"/>
      <c r="NQM646" s="104"/>
      <c r="NQN646" s="60"/>
      <c r="NQO646" s="61"/>
      <c r="NQP646" s="104"/>
      <c r="NQQ646" s="60"/>
      <c r="NQR646" s="61"/>
      <c r="NQS646" s="104"/>
      <c r="NQT646" s="60"/>
      <c r="NQU646" s="61"/>
      <c r="NQV646" s="104"/>
      <c r="NQW646" s="60"/>
      <c r="NQX646" s="61"/>
      <c r="NQY646" s="104"/>
      <c r="NQZ646" s="60"/>
      <c r="NRA646" s="61"/>
      <c r="NRB646" s="104"/>
      <c r="NRC646" s="60"/>
      <c r="NRD646" s="61"/>
      <c r="NRE646" s="104"/>
      <c r="NRF646" s="60"/>
      <c r="NRG646" s="61"/>
      <c r="NRH646" s="104"/>
      <c r="NRI646" s="60"/>
      <c r="NRJ646" s="61"/>
      <c r="NRK646" s="104"/>
      <c r="NRL646" s="60"/>
      <c r="NRM646" s="61"/>
      <c r="NRN646" s="104"/>
      <c r="NRO646" s="60"/>
      <c r="NRP646" s="61"/>
      <c r="NRQ646" s="104"/>
      <c r="NRR646" s="60"/>
      <c r="NRS646" s="61"/>
      <c r="NRT646" s="104"/>
      <c r="NRU646" s="60"/>
      <c r="NRV646" s="61"/>
      <c r="NRW646" s="104"/>
      <c r="NRX646" s="60"/>
      <c r="NRY646" s="61"/>
      <c r="NRZ646" s="104"/>
      <c r="NSA646" s="60"/>
      <c r="NSB646" s="61"/>
      <c r="NSC646" s="104"/>
      <c r="NSD646" s="60"/>
      <c r="NSE646" s="61"/>
      <c r="NSF646" s="104"/>
      <c r="NSG646" s="60"/>
      <c r="NSH646" s="61"/>
      <c r="NSI646" s="104"/>
      <c r="NSJ646" s="60"/>
      <c r="NSK646" s="61"/>
      <c r="NSL646" s="104"/>
      <c r="NSM646" s="60"/>
      <c r="NSN646" s="61"/>
      <c r="NSO646" s="104"/>
      <c r="NSP646" s="60"/>
      <c r="NSQ646" s="61"/>
      <c r="NSR646" s="104"/>
      <c r="NSS646" s="60"/>
      <c r="NST646" s="61"/>
      <c r="NSU646" s="104"/>
      <c r="NSV646" s="60"/>
      <c r="NSW646" s="61"/>
      <c r="NSX646" s="104"/>
      <c r="NSY646" s="60"/>
      <c r="NSZ646" s="61"/>
      <c r="NTA646" s="104"/>
      <c r="NTB646" s="60"/>
      <c r="NTC646" s="61"/>
      <c r="NTD646" s="104"/>
      <c r="NTE646" s="60"/>
      <c r="NTF646" s="61"/>
      <c r="NTG646" s="104"/>
      <c r="NTH646" s="60"/>
      <c r="NTI646" s="61"/>
      <c r="NTJ646" s="104"/>
      <c r="NTK646" s="60"/>
      <c r="NTL646" s="61"/>
      <c r="NTM646" s="104"/>
      <c r="NTN646" s="60"/>
      <c r="NTO646" s="61"/>
      <c r="NTP646" s="104"/>
      <c r="NTQ646" s="60"/>
      <c r="NTR646" s="61"/>
      <c r="NTS646" s="104"/>
      <c r="NTT646" s="60"/>
      <c r="NTU646" s="61"/>
      <c r="NTV646" s="104"/>
      <c r="NTW646" s="60"/>
      <c r="NTX646" s="61"/>
      <c r="NTY646" s="104"/>
      <c r="NTZ646" s="60"/>
      <c r="NUA646" s="61"/>
      <c r="NUB646" s="104"/>
      <c r="NUC646" s="60"/>
      <c r="NUD646" s="61"/>
      <c r="NUE646" s="104"/>
      <c r="NUF646" s="60"/>
      <c r="NUG646" s="61"/>
      <c r="NUH646" s="104"/>
      <c r="NUI646" s="60"/>
      <c r="NUJ646" s="61"/>
      <c r="NUK646" s="104"/>
      <c r="NUL646" s="60"/>
      <c r="NUM646" s="61"/>
      <c r="NUN646" s="104"/>
      <c r="NUO646" s="60"/>
      <c r="NUP646" s="61"/>
      <c r="NUQ646" s="104"/>
      <c r="NUR646" s="60"/>
      <c r="NUS646" s="61"/>
      <c r="NUT646" s="104"/>
      <c r="NUU646" s="60"/>
      <c r="NUV646" s="61"/>
      <c r="NUW646" s="104"/>
      <c r="NUX646" s="60"/>
      <c r="NUY646" s="61"/>
      <c r="NUZ646" s="104"/>
      <c r="NVA646" s="60"/>
      <c r="NVB646" s="61"/>
      <c r="NVC646" s="104"/>
      <c r="NVD646" s="60"/>
      <c r="NVE646" s="61"/>
      <c r="NVF646" s="104"/>
      <c r="NVG646" s="60"/>
      <c r="NVH646" s="61"/>
      <c r="NVI646" s="104"/>
      <c r="NVJ646" s="60"/>
      <c r="NVK646" s="61"/>
      <c r="NVL646" s="104"/>
      <c r="NVM646" s="60"/>
      <c r="NVN646" s="61"/>
      <c r="NVO646" s="104"/>
      <c r="NVP646" s="60"/>
      <c r="NVQ646" s="61"/>
      <c r="NVR646" s="104"/>
      <c r="NVS646" s="60"/>
      <c r="NVT646" s="61"/>
      <c r="NVU646" s="104"/>
      <c r="NVV646" s="60"/>
      <c r="NVW646" s="61"/>
      <c r="NVX646" s="104"/>
      <c r="NVY646" s="60"/>
      <c r="NVZ646" s="61"/>
      <c r="NWA646" s="104"/>
      <c r="NWB646" s="60"/>
      <c r="NWC646" s="61"/>
      <c r="NWD646" s="104"/>
      <c r="NWE646" s="60"/>
      <c r="NWF646" s="61"/>
      <c r="NWG646" s="104"/>
      <c r="NWH646" s="60"/>
      <c r="NWI646" s="61"/>
      <c r="NWJ646" s="104"/>
      <c r="NWK646" s="60"/>
      <c r="NWL646" s="61"/>
      <c r="NWM646" s="104"/>
      <c r="NWN646" s="60"/>
      <c r="NWO646" s="61"/>
      <c r="NWP646" s="104"/>
      <c r="NWQ646" s="60"/>
      <c r="NWR646" s="61"/>
      <c r="NWS646" s="104"/>
      <c r="NWT646" s="60"/>
      <c r="NWU646" s="61"/>
      <c r="NWV646" s="104"/>
      <c r="NWW646" s="60"/>
      <c r="NWX646" s="61"/>
      <c r="NWY646" s="104"/>
      <c r="NWZ646" s="60"/>
      <c r="NXA646" s="61"/>
      <c r="NXB646" s="104"/>
      <c r="NXC646" s="60"/>
      <c r="NXD646" s="61"/>
      <c r="NXE646" s="104"/>
      <c r="NXF646" s="60"/>
      <c r="NXG646" s="61"/>
      <c r="NXH646" s="104"/>
      <c r="NXI646" s="60"/>
      <c r="NXJ646" s="61"/>
      <c r="NXK646" s="104"/>
      <c r="NXL646" s="60"/>
      <c r="NXM646" s="61"/>
      <c r="NXN646" s="104"/>
      <c r="NXO646" s="60"/>
      <c r="NXP646" s="61"/>
      <c r="NXQ646" s="104"/>
      <c r="NXR646" s="60"/>
      <c r="NXS646" s="61"/>
      <c r="NXT646" s="104"/>
      <c r="NXU646" s="60"/>
      <c r="NXV646" s="61"/>
      <c r="NXW646" s="104"/>
      <c r="NXX646" s="60"/>
      <c r="NXY646" s="61"/>
      <c r="NXZ646" s="104"/>
      <c r="NYA646" s="60"/>
      <c r="NYB646" s="61"/>
      <c r="NYC646" s="104"/>
      <c r="NYD646" s="60"/>
      <c r="NYE646" s="61"/>
      <c r="NYF646" s="104"/>
      <c r="NYG646" s="60"/>
      <c r="NYH646" s="61"/>
      <c r="NYI646" s="104"/>
      <c r="NYJ646" s="60"/>
      <c r="NYK646" s="61"/>
      <c r="NYL646" s="104"/>
      <c r="NYM646" s="60"/>
      <c r="NYN646" s="61"/>
      <c r="NYO646" s="104"/>
      <c r="NYP646" s="60"/>
      <c r="NYQ646" s="61"/>
      <c r="NYR646" s="104"/>
      <c r="NYS646" s="60"/>
      <c r="NYT646" s="61"/>
      <c r="NYU646" s="104"/>
      <c r="NYV646" s="60"/>
      <c r="NYW646" s="61"/>
      <c r="NYX646" s="104"/>
      <c r="NYY646" s="60"/>
      <c r="NYZ646" s="61"/>
      <c r="NZA646" s="104"/>
      <c r="NZB646" s="60"/>
      <c r="NZC646" s="61"/>
      <c r="NZD646" s="104"/>
      <c r="NZE646" s="60"/>
      <c r="NZF646" s="61"/>
      <c r="NZG646" s="104"/>
      <c r="NZH646" s="60"/>
      <c r="NZI646" s="61"/>
      <c r="NZJ646" s="104"/>
      <c r="NZK646" s="60"/>
      <c r="NZL646" s="61"/>
      <c r="NZM646" s="104"/>
      <c r="NZN646" s="60"/>
      <c r="NZO646" s="61"/>
      <c r="NZP646" s="104"/>
      <c r="NZQ646" s="60"/>
      <c r="NZR646" s="61"/>
      <c r="NZS646" s="104"/>
      <c r="NZT646" s="60"/>
      <c r="NZU646" s="61"/>
      <c r="NZV646" s="104"/>
      <c r="NZW646" s="60"/>
      <c r="NZX646" s="61"/>
      <c r="NZY646" s="104"/>
      <c r="NZZ646" s="60"/>
      <c r="OAA646" s="61"/>
      <c r="OAB646" s="104"/>
      <c r="OAC646" s="60"/>
      <c r="OAD646" s="61"/>
      <c r="OAE646" s="104"/>
      <c r="OAF646" s="60"/>
      <c r="OAG646" s="61"/>
      <c r="OAH646" s="104"/>
      <c r="OAI646" s="60"/>
      <c r="OAJ646" s="61"/>
      <c r="OAK646" s="104"/>
      <c r="OAL646" s="60"/>
      <c r="OAM646" s="61"/>
      <c r="OAN646" s="104"/>
      <c r="OAO646" s="60"/>
      <c r="OAP646" s="61"/>
      <c r="OAQ646" s="104"/>
      <c r="OAR646" s="60"/>
      <c r="OAS646" s="61"/>
      <c r="OAT646" s="104"/>
      <c r="OAU646" s="60"/>
      <c r="OAV646" s="61"/>
      <c r="OAW646" s="104"/>
      <c r="OAX646" s="60"/>
      <c r="OAY646" s="61"/>
      <c r="OAZ646" s="104"/>
      <c r="OBA646" s="60"/>
      <c r="OBB646" s="61"/>
      <c r="OBC646" s="104"/>
      <c r="OBD646" s="60"/>
      <c r="OBE646" s="61"/>
      <c r="OBF646" s="104"/>
      <c r="OBG646" s="60"/>
      <c r="OBH646" s="61"/>
      <c r="OBI646" s="104"/>
      <c r="OBJ646" s="60"/>
      <c r="OBK646" s="61"/>
      <c r="OBL646" s="104"/>
      <c r="OBM646" s="60"/>
      <c r="OBN646" s="61"/>
      <c r="OBO646" s="104"/>
      <c r="OBP646" s="60"/>
      <c r="OBQ646" s="61"/>
      <c r="OBR646" s="104"/>
      <c r="OBS646" s="60"/>
      <c r="OBT646" s="61"/>
      <c r="OBU646" s="104"/>
      <c r="OBV646" s="60"/>
      <c r="OBW646" s="61"/>
      <c r="OBX646" s="104"/>
      <c r="OBY646" s="60"/>
      <c r="OBZ646" s="61"/>
      <c r="OCA646" s="104"/>
      <c r="OCB646" s="60"/>
      <c r="OCC646" s="61"/>
      <c r="OCD646" s="104"/>
      <c r="OCE646" s="60"/>
      <c r="OCF646" s="61"/>
      <c r="OCG646" s="104"/>
      <c r="OCH646" s="60"/>
      <c r="OCI646" s="61"/>
      <c r="OCJ646" s="104"/>
      <c r="OCK646" s="60"/>
      <c r="OCL646" s="61"/>
      <c r="OCM646" s="104"/>
      <c r="OCN646" s="60"/>
      <c r="OCO646" s="61"/>
      <c r="OCP646" s="104"/>
      <c r="OCQ646" s="60"/>
      <c r="OCR646" s="61"/>
      <c r="OCS646" s="104"/>
      <c r="OCT646" s="60"/>
      <c r="OCU646" s="61"/>
      <c r="OCV646" s="104"/>
      <c r="OCW646" s="60"/>
      <c r="OCX646" s="61"/>
      <c r="OCY646" s="104"/>
      <c r="OCZ646" s="60"/>
      <c r="ODA646" s="61"/>
      <c r="ODB646" s="104"/>
      <c r="ODC646" s="60"/>
      <c r="ODD646" s="61"/>
      <c r="ODE646" s="104"/>
      <c r="ODF646" s="60"/>
      <c r="ODG646" s="61"/>
      <c r="ODH646" s="104"/>
      <c r="ODI646" s="60"/>
      <c r="ODJ646" s="61"/>
      <c r="ODK646" s="104"/>
      <c r="ODL646" s="60"/>
      <c r="ODM646" s="61"/>
      <c r="ODN646" s="104"/>
      <c r="ODO646" s="60"/>
      <c r="ODP646" s="61"/>
      <c r="ODQ646" s="104"/>
      <c r="ODR646" s="60"/>
      <c r="ODS646" s="61"/>
      <c r="ODT646" s="104"/>
      <c r="ODU646" s="60"/>
      <c r="ODV646" s="61"/>
      <c r="ODW646" s="104"/>
      <c r="ODX646" s="60"/>
      <c r="ODY646" s="61"/>
      <c r="ODZ646" s="104"/>
      <c r="OEA646" s="60"/>
      <c r="OEB646" s="61"/>
      <c r="OEC646" s="104"/>
      <c r="OED646" s="60"/>
      <c r="OEE646" s="61"/>
      <c r="OEF646" s="104"/>
      <c r="OEG646" s="60"/>
      <c r="OEH646" s="61"/>
      <c r="OEI646" s="104"/>
      <c r="OEJ646" s="60"/>
      <c r="OEK646" s="61"/>
      <c r="OEL646" s="104"/>
      <c r="OEM646" s="60"/>
      <c r="OEN646" s="61"/>
      <c r="OEO646" s="104"/>
      <c r="OEP646" s="60"/>
      <c r="OEQ646" s="61"/>
      <c r="OER646" s="104"/>
      <c r="OES646" s="60"/>
      <c r="OET646" s="61"/>
      <c r="OEU646" s="104"/>
      <c r="OEV646" s="60"/>
      <c r="OEW646" s="61"/>
      <c r="OEX646" s="104"/>
      <c r="OEY646" s="60"/>
      <c r="OEZ646" s="61"/>
      <c r="OFA646" s="104"/>
      <c r="OFB646" s="60"/>
      <c r="OFC646" s="61"/>
      <c r="OFD646" s="104"/>
      <c r="OFE646" s="60"/>
      <c r="OFF646" s="61"/>
      <c r="OFG646" s="104"/>
      <c r="OFH646" s="60"/>
      <c r="OFI646" s="61"/>
      <c r="OFJ646" s="104"/>
      <c r="OFK646" s="60"/>
      <c r="OFL646" s="61"/>
      <c r="OFM646" s="104"/>
      <c r="OFN646" s="60"/>
      <c r="OFO646" s="61"/>
      <c r="OFP646" s="104"/>
      <c r="OFQ646" s="60"/>
      <c r="OFR646" s="61"/>
      <c r="OFS646" s="104"/>
      <c r="OFT646" s="60"/>
      <c r="OFU646" s="61"/>
      <c r="OFV646" s="104"/>
      <c r="OFW646" s="60"/>
      <c r="OFX646" s="61"/>
      <c r="OFY646" s="104"/>
      <c r="OFZ646" s="60"/>
      <c r="OGA646" s="61"/>
      <c r="OGB646" s="104"/>
      <c r="OGC646" s="60"/>
      <c r="OGD646" s="61"/>
      <c r="OGE646" s="104"/>
      <c r="OGF646" s="60"/>
      <c r="OGG646" s="61"/>
      <c r="OGH646" s="104"/>
      <c r="OGI646" s="60"/>
      <c r="OGJ646" s="61"/>
      <c r="OGK646" s="104"/>
      <c r="OGL646" s="60"/>
      <c r="OGM646" s="61"/>
      <c r="OGN646" s="104"/>
      <c r="OGO646" s="60"/>
      <c r="OGP646" s="61"/>
      <c r="OGQ646" s="104"/>
      <c r="OGR646" s="60"/>
      <c r="OGS646" s="61"/>
      <c r="OGT646" s="104"/>
      <c r="OGU646" s="60"/>
      <c r="OGV646" s="61"/>
      <c r="OGW646" s="104"/>
      <c r="OGX646" s="60"/>
      <c r="OGY646" s="61"/>
      <c r="OGZ646" s="104"/>
      <c r="OHA646" s="60"/>
      <c r="OHB646" s="61"/>
      <c r="OHC646" s="104"/>
      <c r="OHD646" s="60"/>
      <c r="OHE646" s="61"/>
      <c r="OHF646" s="104"/>
      <c r="OHG646" s="60"/>
      <c r="OHH646" s="61"/>
      <c r="OHI646" s="104"/>
      <c r="OHJ646" s="60"/>
      <c r="OHK646" s="61"/>
      <c r="OHL646" s="104"/>
      <c r="OHM646" s="60"/>
      <c r="OHN646" s="61"/>
      <c r="OHO646" s="104"/>
      <c r="OHP646" s="60"/>
      <c r="OHQ646" s="61"/>
      <c r="OHR646" s="104"/>
      <c r="OHS646" s="60"/>
      <c r="OHT646" s="61"/>
      <c r="OHU646" s="104"/>
      <c r="OHV646" s="60"/>
      <c r="OHW646" s="61"/>
      <c r="OHX646" s="104"/>
      <c r="OHY646" s="60"/>
      <c r="OHZ646" s="61"/>
      <c r="OIA646" s="104"/>
      <c r="OIB646" s="60"/>
      <c r="OIC646" s="61"/>
      <c r="OID646" s="104"/>
      <c r="OIE646" s="60"/>
      <c r="OIF646" s="61"/>
      <c r="OIG646" s="104"/>
      <c r="OIH646" s="60"/>
      <c r="OII646" s="61"/>
      <c r="OIJ646" s="104"/>
      <c r="OIK646" s="60"/>
      <c r="OIL646" s="61"/>
      <c r="OIM646" s="104"/>
      <c r="OIN646" s="60"/>
      <c r="OIO646" s="61"/>
      <c r="OIP646" s="104"/>
      <c r="OIQ646" s="60"/>
      <c r="OIR646" s="61"/>
      <c r="OIS646" s="104"/>
      <c r="OIT646" s="60"/>
      <c r="OIU646" s="61"/>
      <c r="OIV646" s="104"/>
      <c r="OIW646" s="60"/>
      <c r="OIX646" s="61"/>
      <c r="OIY646" s="104"/>
      <c r="OIZ646" s="60"/>
      <c r="OJA646" s="61"/>
      <c r="OJB646" s="104"/>
      <c r="OJC646" s="60"/>
      <c r="OJD646" s="61"/>
      <c r="OJE646" s="104"/>
      <c r="OJF646" s="60"/>
      <c r="OJG646" s="61"/>
      <c r="OJH646" s="104"/>
      <c r="OJI646" s="60"/>
      <c r="OJJ646" s="61"/>
      <c r="OJK646" s="104"/>
      <c r="OJL646" s="60"/>
      <c r="OJM646" s="61"/>
      <c r="OJN646" s="104"/>
      <c r="OJO646" s="60"/>
      <c r="OJP646" s="61"/>
      <c r="OJQ646" s="104"/>
      <c r="OJR646" s="60"/>
      <c r="OJS646" s="61"/>
      <c r="OJT646" s="104"/>
      <c r="OJU646" s="60"/>
      <c r="OJV646" s="61"/>
      <c r="OJW646" s="104"/>
      <c r="OJX646" s="60"/>
      <c r="OJY646" s="61"/>
      <c r="OJZ646" s="104"/>
      <c r="OKA646" s="60"/>
      <c r="OKB646" s="61"/>
      <c r="OKC646" s="104"/>
      <c r="OKD646" s="60"/>
      <c r="OKE646" s="61"/>
      <c r="OKF646" s="104"/>
      <c r="OKG646" s="60"/>
      <c r="OKH646" s="61"/>
      <c r="OKI646" s="104"/>
      <c r="OKJ646" s="60"/>
      <c r="OKK646" s="61"/>
      <c r="OKL646" s="104"/>
      <c r="OKM646" s="60"/>
      <c r="OKN646" s="61"/>
      <c r="OKO646" s="104"/>
      <c r="OKP646" s="60"/>
      <c r="OKQ646" s="61"/>
      <c r="OKR646" s="104"/>
      <c r="OKS646" s="60"/>
      <c r="OKT646" s="61"/>
      <c r="OKU646" s="104"/>
      <c r="OKV646" s="60"/>
      <c r="OKW646" s="61"/>
      <c r="OKX646" s="104"/>
      <c r="OKY646" s="60"/>
      <c r="OKZ646" s="61"/>
      <c r="OLA646" s="104"/>
      <c r="OLB646" s="60"/>
      <c r="OLC646" s="61"/>
      <c r="OLD646" s="104"/>
      <c r="OLE646" s="60"/>
      <c r="OLF646" s="61"/>
      <c r="OLG646" s="104"/>
      <c r="OLH646" s="60"/>
      <c r="OLI646" s="61"/>
      <c r="OLJ646" s="104"/>
      <c r="OLK646" s="60"/>
      <c r="OLL646" s="61"/>
      <c r="OLM646" s="104"/>
      <c r="OLN646" s="60"/>
      <c r="OLO646" s="61"/>
      <c r="OLP646" s="104"/>
      <c r="OLQ646" s="60"/>
      <c r="OLR646" s="61"/>
      <c r="OLS646" s="104"/>
      <c r="OLT646" s="60"/>
      <c r="OLU646" s="61"/>
      <c r="OLV646" s="104"/>
      <c r="OLW646" s="60"/>
      <c r="OLX646" s="61"/>
      <c r="OLY646" s="104"/>
      <c r="OLZ646" s="60"/>
      <c r="OMA646" s="61"/>
      <c r="OMB646" s="104"/>
      <c r="OMC646" s="60"/>
      <c r="OMD646" s="61"/>
      <c r="OME646" s="104"/>
      <c r="OMF646" s="60"/>
      <c r="OMG646" s="61"/>
      <c r="OMH646" s="104"/>
      <c r="OMI646" s="60"/>
      <c r="OMJ646" s="61"/>
      <c r="OMK646" s="104"/>
      <c r="OML646" s="60"/>
      <c r="OMM646" s="61"/>
      <c r="OMN646" s="104"/>
      <c r="OMO646" s="60"/>
      <c r="OMP646" s="61"/>
      <c r="OMQ646" s="104"/>
      <c r="OMR646" s="60"/>
      <c r="OMS646" s="61"/>
      <c r="OMT646" s="104"/>
      <c r="OMU646" s="60"/>
      <c r="OMV646" s="61"/>
      <c r="OMW646" s="104"/>
      <c r="OMX646" s="60"/>
      <c r="OMY646" s="61"/>
      <c r="OMZ646" s="104"/>
      <c r="ONA646" s="60"/>
      <c r="ONB646" s="61"/>
      <c r="ONC646" s="104"/>
      <c r="OND646" s="60"/>
      <c r="ONE646" s="61"/>
      <c r="ONF646" s="104"/>
      <c r="ONG646" s="60"/>
      <c r="ONH646" s="61"/>
      <c r="ONI646" s="104"/>
      <c r="ONJ646" s="60"/>
      <c r="ONK646" s="61"/>
      <c r="ONL646" s="104"/>
      <c r="ONM646" s="60"/>
      <c r="ONN646" s="61"/>
      <c r="ONO646" s="104"/>
      <c r="ONP646" s="60"/>
      <c r="ONQ646" s="61"/>
      <c r="ONR646" s="104"/>
      <c r="ONS646" s="60"/>
      <c r="ONT646" s="61"/>
      <c r="ONU646" s="104"/>
      <c r="ONV646" s="60"/>
      <c r="ONW646" s="61"/>
      <c r="ONX646" s="104"/>
      <c r="ONY646" s="60"/>
      <c r="ONZ646" s="61"/>
      <c r="OOA646" s="104"/>
      <c r="OOB646" s="60"/>
      <c r="OOC646" s="61"/>
      <c r="OOD646" s="104"/>
      <c r="OOE646" s="60"/>
      <c r="OOF646" s="61"/>
      <c r="OOG646" s="104"/>
      <c r="OOH646" s="60"/>
      <c r="OOI646" s="61"/>
      <c r="OOJ646" s="104"/>
      <c r="OOK646" s="60"/>
      <c r="OOL646" s="61"/>
      <c r="OOM646" s="104"/>
      <c r="OON646" s="60"/>
      <c r="OOO646" s="61"/>
      <c r="OOP646" s="104"/>
      <c r="OOQ646" s="60"/>
      <c r="OOR646" s="61"/>
      <c r="OOS646" s="104"/>
      <c r="OOT646" s="60"/>
      <c r="OOU646" s="61"/>
      <c r="OOV646" s="104"/>
      <c r="OOW646" s="60"/>
      <c r="OOX646" s="61"/>
      <c r="OOY646" s="104"/>
      <c r="OOZ646" s="60"/>
      <c r="OPA646" s="61"/>
      <c r="OPB646" s="104"/>
      <c r="OPC646" s="60"/>
      <c r="OPD646" s="61"/>
      <c r="OPE646" s="104"/>
      <c r="OPF646" s="60"/>
      <c r="OPG646" s="61"/>
      <c r="OPH646" s="104"/>
      <c r="OPI646" s="60"/>
      <c r="OPJ646" s="61"/>
      <c r="OPK646" s="104"/>
      <c r="OPL646" s="60"/>
      <c r="OPM646" s="61"/>
      <c r="OPN646" s="104"/>
      <c r="OPO646" s="60"/>
      <c r="OPP646" s="61"/>
      <c r="OPQ646" s="104"/>
      <c r="OPR646" s="60"/>
      <c r="OPS646" s="61"/>
      <c r="OPT646" s="104"/>
      <c r="OPU646" s="60"/>
      <c r="OPV646" s="61"/>
      <c r="OPW646" s="104"/>
      <c r="OPX646" s="60"/>
      <c r="OPY646" s="61"/>
      <c r="OPZ646" s="104"/>
      <c r="OQA646" s="60"/>
      <c r="OQB646" s="61"/>
      <c r="OQC646" s="104"/>
      <c r="OQD646" s="60"/>
      <c r="OQE646" s="61"/>
      <c r="OQF646" s="104"/>
      <c r="OQG646" s="60"/>
      <c r="OQH646" s="61"/>
      <c r="OQI646" s="104"/>
      <c r="OQJ646" s="60"/>
      <c r="OQK646" s="61"/>
      <c r="OQL646" s="104"/>
      <c r="OQM646" s="60"/>
      <c r="OQN646" s="61"/>
      <c r="OQO646" s="104"/>
      <c r="OQP646" s="60"/>
      <c r="OQQ646" s="61"/>
      <c r="OQR646" s="104"/>
      <c r="OQS646" s="60"/>
      <c r="OQT646" s="61"/>
      <c r="OQU646" s="104"/>
      <c r="OQV646" s="60"/>
      <c r="OQW646" s="61"/>
      <c r="OQX646" s="104"/>
      <c r="OQY646" s="60"/>
      <c r="OQZ646" s="61"/>
      <c r="ORA646" s="104"/>
      <c r="ORB646" s="60"/>
      <c r="ORC646" s="61"/>
      <c r="ORD646" s="104"/>
      <c r="ORE646" s="60"/>
      <c r="ORF646" s="61"/>
      <c r="ORG646" s="104"/>
      <c r="ORH646" s="60"/>
      <c r="ORI646" s="61"/>
      <c r="ORJ646" s="104"/>
      <c r="ORK646" s="60"/>
      <c r="ORL646" s="61"/>
      <c r="ORM646" s="104"/>
      <c r="ORN646" s="60"/>
      <c r="ORO646" s="61"/>
      <c r="ORP646" s="104"/>
      <c r="ORQ646" s="60"/>
      <c r="ORR646" s="61"/>
      <c r="ORS646" s="104"/>
      <c r="ORT646" s="60"/>
      <c r="ORU646" s="61"/>
      <c r="ORV646" s="104"/>
      <c r="ORW646" s="60"/>
      <c r="ORX646" s="61"/>
      <c r="ORY646" s="104"/>
      <c r="ORZ646" s="60"/>
      <c r="OSA646" s="61"/>
      <c r="OSB646" s="104"/>
      <c r="OSC646" s="60"/>
      <c r="OSD646" s="61"/>
      <c r="OSE646" s="104"/>
      <c r="OSF646" s="60"/>
      <c r="OSG646" s="61"/>
      <c r="OSH646" s="104"/>
      <c r="OSI646" s="60"/>
      <c r="OSJ646" s="61"/>
      <c r="OSK646" s="104"/>
      <c r="OSL646" s="60"/>
      <c r="OSM646" s="61"/>
      <c r="OSN646" s="104"/>
      <c r="OSO646" s="60"/>
      <c r="OSP646" s="61"/>
      <c r="OSQ646" s="104"/>
      <c r="OSR646" s="60"/>
      <c r="OSS646" s="61"/>
      <c r="OST646" s="104"/>
      <c r="OSU646" s="60"/>
      <c r="OSV646" s="61"/>
      <c r="OSW646" s="104"/>
      <c r="OSX646" s="60"/>
      <c r="OSY646" s="61"/>
      <c r="OSZ646" s="104"/>
      <c r="OTA646" s="60"/>
      <c r="OTB646" s="61"/>
      <c r="OTC646" s="104"/>
      <c r="OTD646" s="60"/>
      <c r="OTE646" s="61"/>
      <c r="OTF646" s="104"/>
      <c r="OTG646" s="60"/>
      <c r="OTH646" s="61"/>
      <c r="OTI646" s="104"/>
      <c r="OTJ646" s="60"/>
      <c r="OTK646" s="61"/>
      <c r="OTL646" s="104"/>
      <c r="OTM646" s="60"/>
      <c r="OTN646" s="61"/>
      <c r="OTO646" s="104"/>
      <c r="OTP646" s="60"/>
      <c r="OTQ646" s="61"/>
      <c r="OTR646" s="104"/>
      <c r="OTS646" s="60"/>
      <c r="OTT646" s="61"/>
      <c r="OTU646" s="104"/>
      <c r="OTV646" s="60"/>
      <c r="OTW646" s="61"/>
      <c r="OTX646" s="104"/>
      <c r="OTY646" s="60"/>
      <c r="OTZ646" s="61"/>
      <c r="OUA646" s="104"/>
      <c r="OUB646" s="60"/>
      <c r="OUC646" s="61"/>
      <c r="OUD646" s="104"/>
      <c r="OUE646" s="60"/>
      <c r="OUF646" s="61"/>
      <c r="OUG646" s="104"/>
      <c r="OUH646" s="60"/>
      <c r="OUI646" s="61"/>
      <c r="OUJ646" s="104"/>
      <c r="OUK646" s="60"/>
      <c r="OUL646" s="61"/>
      <c r="OUM646" s="104"/>
      <c r="OUN646" s="60"/>
      <c r="OUO646" s="61"/>
      <c r="OUP646" s="104"/>
      <c r="OUQ646" s="60"/>
      <c r="OUR646" s="61"/>
      <c r="OUS646" s="104"/>
      <c r="OUT646" s="60"/>
      <c r="OUU646" s="61"/>
      <c r="OUV646" s="104"/>
      <c r="OUW646" s="60"/>
      <c r="OUX646" s="61"/>
      <c r="OUY646" s="104"/>
      <c r="OUZ646" s="60"/>
      <c r="OVA646" s="61"/>
      <c r="OVB646" s="104"/>
      <c r="OVC646" s="60"/>
      <c r="OVD646" s="61"/>
      <c r="OVE646" s="104"/>
      <c r="OVF646" s="60"/>
      <c r="OVG646" s="61"/>
      <c r="OVH646" s="104"/>
      <c r="OVI646" s="60"/>
      <c r="OVJ646" s="61"/>
      <c r="OVK646" s="104"/>
      <c r="OVL646" s="60"/>
      <c r="OVM646" s="61"/>
      <c r="OVN646" s="104"/>
      <c r="OVO646" s="60"/>
      <c r="OVP646" s="61"/>
      <c r="OVQ646" s="104"/>
      <c r="OVR646" s="60"/>
      <c r="OVS646" s="61"/>
      <c r="OVT646" s="104"/>
      <c r="OVU646" s="60"/>
      <c r="OVV646" s="61"/>
      <c r="OVW646" s="104"/>
      <c r="OVX646" s="60"/>
      <c r="OVY646" s="61"/>
      <c r="OVZ646" s="104"/>
      <c r="OWA646" s="60"/>
      <c r="OWB646" s="61"/>
      <c r="OWC646" s="104"/>
      <c r="OWD646" s="60"/>
      <c r="OWE646" s="61"/>
      <c r="OWF646" s="104"/>
      <c r="OWG646" s="60"/>
      <c r="OWH646" s="61"/>
      <c r="OWI646" s="104"/>
      <c r="OWJ646" s="60"/>
      <c r="OWK646" s="61"/>
      <c r="OWL646" s="104"/>
      <c r="OWM646" s="60"/>
      <c r="OWN646" s="61"/>
      <c r="OWO646" s="104"/>
      <c r="OWP646" s="60"/>
      <c r="OWQ646" s="61"/>
      <c r="OWR646" s="104"/>
      <c r="OWS646" s="60"/>
      <c r="OWT646" s="61"/>
      <c r="OWU646" s="104"/>
      <c r="OWV646" s="60"/>
      <c r="OWW646" s="61"/>
      <c r="OWX646" s="104"/>
      <c r="OWY646" s="60"/>
      <c r="OWZ646" s="61"/>
      <c r="OXA646" s="104"/>
      <c r="OXB646" s="60"/>
      <c r="OXC646" s="61"/>
      <c r="OXD646" s="104"/>
      <c r="OXE646" s="60"/>
      <c r="OXF646" s="61"/>
      <c r="OXG646" s="104"/>
      <c r="OXH646" s="60"/>
      <c r="OXI646" s="61"/>
      <c r="OXJ646" s="104"/>
      <c r="OXK646" s="60"/>
      <c r="OXL646" s="61"/>
      <c r="OXM646" s="104"/>
      <c r="OXN646" s="60"/>
      <c r="OXO646" s="61"/>
      <c r="OXP646" s="104"/>
      <c r="OXQ646" s="60"/>
      <c r="OXR646" s="61"/>
      <c r="OXS646" s="104"/>
      <c r="OXT646" s="60"/>
      <c r="OXU646" s="61"/>
      <c r="OXV646" s="104"/>
      <c r="OXW646" s="60"/>
      <c r="OXX646" s="61"/>
      <c r="OXY646" s="104"/>
      <c r="OXZ646" s="60"/>
      <c r="OYA646" s="61"/>
      <c r="OYB646" s="104"/>
      <c r="OYC646" s="60"/>
      <c r="OYD646" s="61"/>
      <c r="OYE646" s="104"/>
      <c r="OYF646" s="60"/>
      <c r="OYG646" s="61"/>
      <c r="OYH646" s="104"/>
      <c r="OYI646" s="60"/>
      <c r="OYJ646" s="61"/>
      <c r="OYK646" s="104"/>
      <c r="OYL646" s="60"/>
      <c r="OYM646" s="61"/>
      <c r="OYN646" s="104"/>
      <c r="OYO646" s="60"/>
      <c r="OYP646" s="61"/>
      <c r="OYQ646" s="104"/>
      <c r="OYR646" s="60"/>
      <c r="OYS646" s="61"/>
      <c r="OYT646" s="104"/>
      <c r="OYU646" s="60"/>
      <c r="OYV646" s="61"/>
      <c r="OYW646" s="104"/>
      <c r="OYX646" s="60"/>
      <c r="OYY646" s="61"/>
      <c r="OYZ646" s="104"/>
      <c r="OZA646" s="60"/>
      <c r="OZB646" s="61"/>
      <c r="OZC646" s="104"/>
      <c r="OZD646" s="60"/>
      <c r="OZE646" s="61"/>
      <c r="OZF646" s="104"/>
      <c r="OZG646" s="60"/>
      <c r="OZH646" s="61"/>
      <c r="OZI646" s="104"/>
      <c r="OZJ646" s="60"/>
      <c r="OZK646" s="61"/>
      <c r="OZL646" s="104"/>
      <c r="OZM646" s="60"/>
      <c r="OZN646" s="61"/>
      <c r="OZO646" s="104"/>
      <c r="OZP646" s="60"/>
      <c r="OZQ646" s="61"/>
      <c r="OZR646" s="104"/>
      <c r="OZS646" s="60"/>
      <c r="OZT646" s="61"/>
      <c r="OZU646" s="104"/>
      <c r="OZV646" s="60"/>
      <c r="OZW646" s="61"/>
      <c r="OZX646" s="104"/>
      <c r="OZY646" s="60"/>
      <c r="OZZ646" s="61"/>
      <c r="PAA646" s="104"/>
      <c r="PAB646" s="60"/>
      <c r="PAC646" s="61"/>
      <c r="PAD646" s="104"/>
      <c r="PAE646" s="60"/>
      <c r="PAF646" s="61"/>
      <c r="PAG646" s="104"/>
      <c r="PAH646" s="60"/>
      <c r="PAI646" s="61"/>
      <c r="PAJ646" s="104"/>
      <c r="PAK646" s="60"/>
      <c r="PAL646" s="61"/>
      <c r="PAM646" s="104"/>
      <c r="PAN646" s="60"/>
      <c r="PAO646" s="61"/>
      <c r="PAP646" s="104"/>
      <c r="PAQ646" s="60"/>
      <c r="PAR646" s="61"/>
      <c r="PAS646" s="104"/>
      <c r="PAT646" s="60"/>
      <c r="PAU646" s="61"/>
      <c r="PAV646" s="104"/>
      <c r="PAW646" s="60"/>
      <c r="PAX646" s="61"/>
      <c r="PAY646" s="104"/>
      <c r="PAZ646" s="60"/>
      <c r="PBA646" s="61"/>
      <c r="PBB646" s="104"/>
      <c r="PBC646" s="60"/>
      <c r="PBD646" s="61"/>
      <c r="PBE646" s="104"/>
      <c r="PBF646" s="60"/>
      <c r="PBG646" s="61"/>
      <c r="PBH646" s="104"/>
      <c r="PBI646" s="60"/>
      <c r="PBJ646" s="61"/>
      <c r="PBK646" s="104"/>
      <c r="PBL646" s="60"/>
      <c r="PBM646" s="61"/>
      <c r="PBN646" s="104"/>
      <c r="PBO646" s="60"/>
      <c r="PBP646" s="61"/>
      <c r="PBQ646" s="104"/>
      <c r="PBR646" s="60"/>
      <c r="PBS646" s="61"/>
      <c r="PBT646" s="104"/>
      <c r="PBU646" s="60"/>
      <c r="PBV646" s="61"/>
      <c r="PBW646" s="104"/>
      <c r="PBX646" s="60"/>
      <c r="PBY646" s="61"/>
      <c r="PBZ646" s="104"/>
      <c r="PCA646" s="60"/>
      <c r="PCB646" s="61"/>
      <c r="PCC646" s="104"/>
      <c r="PCD646" s="60"/>
      <c r="PCE646" s="61"/>
      <c r="PCF646" s="104"/>
      <c r="PCG646" s="60"/>
      <c r="PCH646" s="61"/>
      <c r="PCI646" s="104"/>
      <c r="PCJ646" s="60"/>
      <c r="PCK646" s="61"/>
      <c r="PCL646" s="104"/>
      <c r="PCM646" s="60"/>
      <c r="PCN646" s="61"/>
      <c r="PCO646" s="104"/>
      <c r="PCP646" s="60"/>
      <c r="PCQ646" s="61"/>
      <c r="PCR646" s="104"/>
      <c r="PCS646" s="60"/>
      <c r="PCT646" s="61"/>
      <c r="PCU646" s="104"/>
      <c r="PCV646" s="60"/>
      <c r="PCW646" s="61"/>
      <c r="PCX646" s="104"/>
      <c r="PCY646" s="60"/>
      <c r="PCZ646" s="61"/>
      <c r="PDA646" s="104"/>
      <c r="PDB646" s="60"/>
      <c r="PDC646" s="61"/>
      <c r="PDD646" s="104"/>
      <c r="PDE646" s="60"/>
      <c r="PDF646" s="61"/>
      <c r="PDG646" s="104"/>
      <c r="PDH646" s="60"/>
      <c r="PDI646" s="61"/>
      <c r="PDJ646" s="104"/>
      <c r="PDK646" s="60"/>
      <c r="PDL646" s="61"/>
      <c r="PDM646" s="104"/>
      <c r="PDN646" s="60"/>
      <c r="PDO646" s="61"/>
      <c r="PDP646" s="104"/>
      <c r="PDQ646" s="60"/>
      <c r="PDR646" s="61"/>
      <c r="PDS646" s="104"/>
      <c r="PDT646" s="60"/>
      <c r="PDU646" s="61"/>
      <c r="PDV646" s="104"/>
      <c r="PDW646" s="60"/>
      <c r="PDX646" s="61"/>
      <c r="PDY646" s="104"/>
      <c r="PDZ646" s="60"/>
      <c r="PEA646" s="61"/>
      <c r="PEB646" s="104"/>
      <c r="PEC646" s="60"/>
      <c r="PED646" s="61"/>
      <c r="PEE646" s="104"/>
      <c r="PEF646" s="60"/>
      <c r="PEG646" s="61"/>
      <c r="PEH646" s="104"/>
      <c r="PEI646" s="60"/>
      <c r="PEJ646" s="61"/>
      <c r="PEK646" s="104"/>
      <c r="PEL646" s="60"/>
      <c r="PEM646" s="61"/>
      <c r="PEN646" s="104"/>
      <c r="PEO646" s="60"/>
      <c r="PEP646" s="61"/>
      <c r="PEQ646" s="104"/>
      <c r="PER646" s="60"/>
      <c r="PES646" s="61"/>
      <c r="PET646" s="104"/>
      <c r="PEU646" s="60"/>
      <c r="PEV646" s="61"/>
      <c r="PEW646" s="104"/>
      <c r="PEX646" s="60"/>
      <c r="PEY646" s="61"/>
      <c r="PEZ646" s="104"/>
      <c r="PFA646" s="60"/>
      <c r="PFB646" s="61"/>
      <c r="PFC646" s="104"/>
      <c r="PFD646" s="60"/>
      <c r="PFE646" s="61"/>
      <c r="PFF646" s="104"/>
      <c r="PFG646" s="60"/>
      <c r="PFH646" s="61"/>
      <c r="PFI646" s="104"/>
      <c r="PFJ646" s="60"/>
      <c r="PFK646" s="61"/>
      <c r="PFL646" s="104"/>
      <c r="PFM646" s="60"/>
      <c r="PFN646" s="61"/>
      <c r="PFO646" s="104"/>
      <c r="PFP646" s="60"/>
      <c r="PFQ646" s="61"/>
      <c r="PFR646" s="104"/>
      <c r="PFS646" s="60"/>
      <c r="PFT646" s="61"/>
      <c r="PFU646" s="104"/>
      <c r="PFV646" s="60"/>
      <c r="PFW646" s="61"/>
      <c r="PFX646" s="104"/>
      <c r="PFY646" s="60"/>
      <c r="PFZ646" s="61"/>
      <c r="PGA646" s="104"/>
      <c r="PGB646" s="60"/>
      <c r="PGC646" s="61"/>
      <c r="PGD646" s="104"/>
      <c r="PGE646" s="60"/>
      <c r="PGF646" s="61"/>
      <c r="PGG646" s="104"/>
      <c r="PGH646" s="60"/>
      <c r="PGI646" s="61"/>
      <c r="PGJ646" s="104"/>
      <c r="PGK646" s="60"/>
      <c r="PGL646" s="61"/>
      <c r="PGM646" s="104"/>
      <c r="PGN646" s="60"/>
      <c r="PGO646" s="61"/>
      <c r="PGP646" s="104"/>
      <c r="PGQ646" s="60"/>
      <c r="PGR646" s="61"/>
      <c r="PGS646" s="104"/>
      <c r="PGT646" s="60"/>
      <c r="PGU646" s="61"/>
      <c r="PGV646" s="104"/>
      <c r="PGW646" s="60"/>
      <c r="PGX646" s="61"/>
      <c r="PGY646" s="104"/>
      <c r="PGZ646" s="60"/>
      <c r="PHA646" s="61"/>
      <c r="PHB646" s="104"/>
      <c r="PHC646" s="60"/>
      <c r="PHD646" s="61"/>
      <c r="PHE646" s="104"/>
      <c r="PHF646" s="60"/>
      <c r="PHG646" s="61"/>
      <c r="PHH646" s="104"/>
      <c r="PHI646" s="60"/>
      <c r="PHJ646" s="61"/>
      <c r="PHK646" s="104"/>
      <c r="PHL646" s="60"/>
      <c r="PHM646" s="61"/>
      <c r="PHN646" s="104"/>
      <c r="PHO646" s="60"/>
      <c r="PHP646" s="61"/>
      <c r="PHQ646" s="104"/>
      <c r="PHR646" s="60"/>
      <c r="PHS646" s="61"/>
      <c r="PHT646" s="104"/>
      <c r="PHU646" s="60"/>
      <c r="PHV646" s="61"/>
      <c r="PHW646" s="104"/>
      <c r="PHX646" s="60"/>
      <c r="PHY646" s="61"/>
      <c r="PHZ646" s="104"/>
      <c r="PIA646" s="60"/>
      <c r="PIB646" s="61"/>
      <c r="PIC646" s="104"/>
      <c r="PID646" s="60"/>
      <c r="PIE646" s="61"/>
      <c r="PIF646" s="104"/>
      <c r="PIG646" s="60"/>
      <c r="PIH646" s="61"/>
      <c r="PII646" s="104"/>
      <c r="PIJ646" s="60"/>
      <c r="PIK646" s="61"/>
      <c r="PIL646" s="104"/>
      <c r="PIM646" s="60"/>
      <c r="PIN646" s="61"/>
      <c r="PIO646" s="104"/>
      <c r="PIP646" s="60"/>
      <c r="PIQ646" s="61"/>
      <c r="PIR646" s="104"/>
      <c r="PIS646" s="60"/>
      <c r="PIT646" s="61"/>
      <c r="PIU646" s="104"/>
      <c r="PIV646" s="60"/>
      <c r="PIW646" s="61"/>
      <c r="PIX646" s="104"/>
      <c r="PIY646" s="60"/>
      <c r="PIZ646" s="61"/>
      <c r="PJA646" s="104"/>
      <c r="PJB646" s="60"/>
      <c r="PJC646" s="61"/>
      <c r="PJD646" s="104"/>
      <c r="PJE646" s="60"/>
      <c r="PJF646" s="61"/>
      <c r="PJG646" s="104"/>
      <c r="PJH646" s="60"/>
      <c r="PJI646" s="61"/>
      <c r="PJJ646" s="104"/>
      <c r="PJK646" s="60"/>
      <c r="PJL646" s="61"/>
      <c r="PJM646" s="104"/>
      <c r="PJN646" s="60"/>
      <c r="PJO646" s="61"/>
      <c r="PJP646" s="104"/>
      <c r="PJQ646" s="60"/>
      <c r="PJR646" s="61"/>
      <c r="PJS646" s="104"/>
      <c r="PJT646" s="60"/>
      <c r="PJU646" s="61"/>
      <c r="PJV646" s="104"/>
      <c r="PJW646" s="60"/>
      <c r="PJX646" s="61"/>
      <c r="PJY646" s="104"/>
      <c r="PJZ646" s="60"/>
      <c r="PKA646" s="61"/>
      <c r="PKB646" s="104"/>
      <c r="PKC646" s="60"/>
      <c r="PKD646" s="61"/>
      <c r="PKE646" s="104"/>
      <c r="PKF646" s="60"/>
      <c r="PKG646" s="61"/>
      <c r="PKH646" s="104"/>
      <c r="PKI646" s="60"/>
      <c r="PKJ646" s="61"/>
      <c r="PKK646" s="104"/>
      <c r="PKL646" s="60"/>
      <c r="PKM646" s="61"/>
      <c r="PKN646" s="104"/>
      <c r="PKO646" s="60"/>
      <c r="PKP646" s="61"/>
      <c r="PKQ646" s="104"/>
      <c r="PKR646" s="60"/>
      <c r="PKS646" s="61"/>
      <c r="PKT646" s="104"/>
      <c r="PKU646" s="60"/>
      <c r="PKV646" s="61"/>
      <c r="PKW646" s="104"/>
      <c r="PKX646" s="60"/>
      <c r="PKY646" s="61"/>
      <c r="PKZ646" s="104"/>
      <c r="PLA646" s="60"/>
      <c r="PLB646" s="61"/>
      <c r="PLC646" s="104"/>
      <c r="PLD646" s="60"/>
      <c r="PLE646" s="61"/>
      <c r="PLF646" s="104"/>
      <c r="PLG646" s="60"/>
      <c r="PLH646" s="61"/>
      <c r="PLI646" s="104"/>
      <c r="PLJ646" s="60"/>
      <c r="PLK646" s="61"/>
      <c r="PLL646" s="104"/>
      <c r="PLM646" s="60"/>
      <c r="PLN646" s="61"/>
      <c r="PLO646" s="104"/>
      <c r="PLP646" s="60"/>
      <c r="PLQ646" s="61"/>
      <c r="PLR646" s="104"/>
      <c r="PLS646" s="60"/>
      <c r="PLT646" s="61"/>
      <c r="PLU646" s="104"/>
      <c r="PLV646" s="60"/>
      <c r="PLW646" s="61"/>
      <c r="PLX646" s="104"/>
      <c r="PLY646" s="60"/>
      <c r="PLZ646" s="61"/>
      <c r="PMA646" s="104"/>
      <c r="PMB646" s="60"/>
      <c r="PMC646" s="61"/>
      <c r="PMD646" s="104"/>
      <c r="PME646" s="60"/>
      <c r="PMF646" s="61"/>
      <c r="PMG646" s="104"/>
      <c r="PMH646" s="60"/>
      <c r="PMI646" s="61"/>
      <c r="PMJ646" s="104"/>
      <c r="PMK646" s="60"/>
      <c r="PML646" s="61"/>
      <c r="PMM646" s="104"/>
      <c r="PMN646" s="60"/>
      <c r="PMO646" s="61"/>
      <c r="PMP646" s="104"/>
      <c r="PMQ646" s="60"/>
      <c r="PMR646" s="61"/>
      <c r="PMS646" s="104"/>
      <c r="PMT646" s="60"/>
      <c r="PMU646" s="61"/>
      <c r="PMV646" s="104"/>
      <c r="PMW646" s="60"/>
      <c r="PMX646" s="61"/>
      <c r="PMY646" s="104"/>
      <c r="PMZ646" s="60"/>
      <c r="PNA646" s="61"/>
      <c r="PNB646" s="104"/>
      <c r="PNC646" s="60"/>
      <c r="PND646" s="61"/>
      <c r="PNE646" s="104"/>
      <c r="PNF646" s="60"/>
      <c r="PNG646" s="61"/>
      <c r="PNH646" s="104"/>
      <c r="PNI646" s="60"/>
      <c r="PNJ646" s="61"/>
      <c r="PNK646" s="104"/>
      <c r="PNL646" s="60"/>
      <c r="PNM646" s="61"/>
      <c r="PNN646" s="104"/>
      <c r="PNO646" s="60"/>
      <c r="PNP646" s="61"/>
      <c r="PNQ646" s="104"/>
      <c r="PNR646" s="60"/>
      <c r="PNS646" s="61"/>
      <c r="PNT646" s="104"/>
      <c r="PNU646" s="60"/>
      <c r="PNV646" s="61"/>
      <c r="PNW646" s="104"/>
      <c r="PNX646" s="60"/>
      <c r="PNY646" s="61"/>
      <c r="PNZ646" s="104"/>
      <c r="POA646" s="60"/>
      <c r="POB646" s="61"/>
      <c r="POC646" s="104"/>
      <c r="POD646" s="60"/>
      <c r="POE646" s="61"/>
      <c r="POF646" s="104"/>
      <c r="POG646" s="60"/>
      <c r="POH646" s="61"/>
      <c r="POI646" s="104"/>
      <c r="POJ646" s="60"/>
      <c r="POK646" s="61"/>
      <c r="POL646" s="104"/>
      <c r="POM646" s="60"/>
      <c r="PON646" s="61"/>
      <c r="POO646" s="104"/>
      <c r="POP646" s="60"/>
      <c r="POQ646" s="61"/>
      <c r="POR646" s="104"/>
      <c r="POS646" s="60"/>
      <c r="POT646" s="61"/>
      <c r="POU646" s="104"/>
      <c r="POV646" s="60"/>
      <c r="POW646" s="61"/>
      <c r="POX646" s="104"/>
      <c r="POY646" s="60"/>
      <c r="POZ646" s="61"/>
      <c r="PPA646" s="104"/>
      <c r="PPB646" s="60"/>
      <c r="PPC646" s="61"/>
      <c r="PPD646" s="104"/>
      <c r="PPE646" s="60"/>
      <c r="PPF646" s="61"/>
      <c r="PPG646" s="104"/>
      <c r="PPH646" s="60"/>
      <c r="PPI646" s="61"/>
      <c r="PPJ646" s="104"/>
      <c r="PPK646" s="60"/>
      <c r="PPL646" s="61"/>
      <c r="PPM646" s="104"/>
      <c r="PPN646" s="60"/>
      <c r="PPO646" s="61"/>
      <c r="PPP646" s="104"/>
      <c r="PPQ646" s="60"/>
      <c r="PPR646" s="61"/>
      <c r="PPS646" s="104"/>
      <c r="PPT646" s="60"/>
      <c r="PPU646" s="61"/>
      <c r="PPV646" s="104"/>
      <c r="PPW646" s="60"/>
      <c r="PPX646" s="61"/>
      <c r="PPY646" s="104"/>
      <c r="PPZ646" s="60"/>
      <c r="PQA646" s="61"/>
      <c r="PQB646" s="104"/>
      <c r="PQC646" s="60"/>
      <c r="PQD646" s="61"/>
      <c r="PQE646" s="104"/>
      <c r="PQF646" s="60"/>
      <c r="PQG646" s="61"/>
      <c r="PQH646" s="104"/>
      <c r="PQI646" s="60"/>
      <c r="PQJ646" s="61"/>
      <c r="PQK646" s="104"/>
      <c r="PQL646" s="60"/>
      <c r="PQM646" s="61"/>
      <c r="PQN646" s="104"/>
      <c r="PQO646" s="60"/>
      <c r="PQP646" s="61"/>
      <c r="PQQ646" s="104"/>
      <c r="PQR646" s="60"/>
      <c r="PQS646" s="61"/>
      <c r="PQT646" s="104"/>
      <c r="PQU646" s="60"/>
      <c r="PQV646" s="61"/>
      <c r="PQW646" s="104"/>
      <c r="PQX646" s="60"/>
      <c r="PQY646" s="61"/>
      <c r="PQZ646" s="104"/>
      <c r="PRA646" s="60"/>
      <c r="PRB646" s="61"/>
      <c r="PRC646" s="104"/>
      <c r="PRD646" s="60"/>
      <c r="PRE646" s="61"/>
      <c r="PRF646" s="104"/>
      <c r="PRG646" s="60"/>
      <c r="PRH646" s="61"/>
      <c r="PRI646" s="104"/>
      <c r="PRJ646" s="60"/>
      <c r="PRK646" s="61"/>
      <c r="PRL646" s="104"/>
      <c r="PRM646" s="60"/>
      <c r="PRN646" s="61"/>
      <c r="PRO646" s="104"/>
      <c r="PRP646" s="60"/>
      <c r="PRQ646" s="61"/>
      <c r="PRR646" s="104"/>
      <c r="PRS646" s="60"/>
      <c r="PRT646" s="61"/>
      <c r="PRU646" s="104"/>
      <c r="PRV646" s="60"/>
      <c r="PRW646" s="61"/>
      <c r="PRX646" s="104"/>
      <c r="PRY646" s="60"/>
      <c r="PRZ646" s="61"/>
      <c r="PSA646" s="104"/>
      <c r="PSB646" s="60"/>
      <c r="PSC646" s="61"/>
      <c r="PSD646" s="104"/>
      <c r="PSE646" s="60"/>
      <c r="PSF646" s="61"/>
      <c r="PSG646" s="104"/>
      <c r="PSH646" s="60"/>
      <c r="PSI646" s="61"/>
      <c r="PSJ646" s="104"/>
      <c r="PSK646" s="60"/>
      <c r="PSL646" s="61"/>
      <c r="PSM646" s="104"/>
      <c r="PSN646" s="60"/>
      <c r="PSO646" s="61"/>
      <c r="PSP646" s="104"/>
      <c r="PSQ646" s="60"/>
      <c r="PSR646" s="61"/>
      <c r="PSS646" s="104"/>
      <c r="PST646" s="60"/>
      <c r="PSU646" s="61"/>
      <c r="PSV646" s="104"/>
      <c r="PSW646" s="60"/>
      <c r="PSX646" s="61"/>
      <c r="PSY646" s="104"/>
      <c r="PSZ646" s="60"/>
      <c r="PTA646" s="61"/>
      <c r="PTB646" s="104"/>
      <c r="PTC646" s="60"/>
      <c r="PTD646" s="61"/>
      <c r="PTE646" s="104"/>
      <c r="PTF646" s="60"/>
      <c r="PTG646" s="61"/>
      <c r="PTH646" s="104"/>
      <c r="PTI646" s="60"/>
      <c r="PTJ646" s="61"/>
      <c r="PTK646" s="104"/>
      <c r="PTL646" s="60"/>
      <c r="PTM646" s="61"/>
      <c r="PTN646" s="104"/>
      <c r="PTO646" s="60"/>
      <c r="PTP646" s="61"/>
      <c r="PTQ646" s="104"/>
      <c r="PTR646" s="60"/>
      <c r="PTS646" s="61"/>
      <c r="PTT646" s="104"/>
      <c r="PTU646" s="60"/>
      <c r="PTV646" s="61"/>
      <c r="PTW646" s="104"/>
      <c r="PTX646" s="60"/>
      <c r="PTY646" s="61"/>
      <c r="PTZ646" s="104"/>
      <c r="PUA646" s="60"/>
      <c r="PUB646" s="61"/>
      <c r="PUC646" s="104"/>
      <c r="PUD646" s="60"/>
      <c r="PUE646" s="61"/>
      <c r="PUF646" s="104"/>
      <c r="PUG646" s="60"/>
      <c r="PUH646" s="61"/>
      <c r="PUI646" s="104"/>
      <c r="PUJ646" s="60"/>
      <c r="PUK646" s="61"/>
      <c r="PUL646" s="104"/>
      <c r="PUM646" s="60"/>
      <c r="PUN646" s="61"/>
      <c r="PUO646" s="104"/>
      <c r="PUP646" s="60"/>
      <c r="PUQ646" s="61"/>
      <c r="PUR646" s="104"/>
      <c r="PUS646" s="60"/>
      <c r="PUT646" s="61"/>
      <c r="PUU646" s="104"/>
      <c r="PUV646" s="60"/>
      <c r="PUW646" s="61"/>
      <c r="PUX646" s="104"/>
      <c r="PUY646" s="60"/>
      <c r="PUZ646" s="61"/>
      <c r="PVA646" s="104"/>
      <c r="PVB646" s="60"/>
      <c r="PVC646" s="61"/>
      <c r="PVD646" s="104"/>
      <c r="PVE646" s="60"/>
      <c r="PVF646" s="61"/>
      <c r="PVG646" s="104"/>
      <c r="PVH646" s="60"/>
      <c r="PVI646" s="61"/>
      <c r="PVJ646" s="104"/>
      <c r="PVK646" s="60"/>
      <c r="PVL646" s="61"/>
      <c r="PVM646" s="104"/>
      <c r="PVN646" s="60"/>
      <c r="PVO646" s="61"/>
      <c r="PVP646" s="104"/>
      <c r="PVQ646" s="60"/>
      <c r="PVR646" s="61"/>
      <c r="PVS646" s="104"/>
      <c r="PVT646" s="60"/>
      <c r="PVU646" s="61"/>
      <c r="PVV646" s="104"/>
      <c r="PVW646" s="60"/>
      <c r="PVX646" s="61"/>
      <c r="PVY646" s="104"/>
      <c r="PVZ646" s="60"/>
      <c r="PWA646" s="61"/>
      <c r="PWB646" s="104"/>
      <c r="PWC646" s="60"/>
      <c r="PWD646" s="61"/>
      <c r="PWE646" s="104"/>
      <c r="PWF646" s="60"/>
      <c r="PWG646" s="61"/>
      <c r="PWH646" s="104"/>
      <c r="PWI646" s="60"/>
      <c r="PWJ646" s="61"/>
      <c r="PWK646" s="104"/>
      <c r="PWL646" s="60"/>
      <c r="PWM646" s="61"/>
      <c r="PWN646" s="104"/>
      <c r="PWO646" s="60"/>
      <c r="PWP646" s="61"/>
      <c r="PWQ646" s="104"/>
      <c r="PWR646" s="60"/>
      <c r="PWS646" s="61"/>
      <c r="PWT646" s="104"/>
      <c r="PWU646" s="60"/>
      <c r="PWV646" s="61"/>
      <c r="PWW646" s="104"/>
      <c r="PWX646" s="60"/>
      <c r="PWY646" s="61"/>
      <c r="PWZ646" s="104"/>
      <c r="PXA646" s="60"/>
      <c r="PXB646" s="61"/>
      <c r="PXC646" s="104"/>
      <c r="PXD646" s="60"/>
      <c r="PXE646" s="61"/>
      <c r="PXF646" s="104"/>
      <c r="PXG646" s="60"/>
      <c r="PXH646" s="61"/>
      <c r="PXI646" s="104"/>
      <c r="PXJ646" s="60"/>
      <c r="PXK646" s="61"/>
      <c r="PXL646" s="104"/>
      <c r="PXM646" s="60"/>
      <c r="PXN646" s="61"/>
      <c r="PXO646" s="104"/>
      <c r="PXP646" s="60"/>
      <c r="PXQ646" s="61"/>
      <c r="PXR646" s="104"/>
      <c r="PXS646" s="60"/>
      <c r="PXT646" s="61"/>
      <c r="PXU646" s="104"/>
      <c r="PXV646" s="60"/>
      <c r="PXW646" s="61"/>
      <c r="PXX646" s="104"/>
      <c r="PXY646" s="60"/>
      <c r="PXZ646" s="61"/>
      <c r="PYA646" s="104"/>
      <c r="PYB646" s="60"/>
      <c r="PYC646" s="61"/>
      <c r="PYD646" s="104"/>
      <c r="PYE646" s="60"/>
      <c r="PYF646" s="61"/>
      <c r="PYG646" s="104"/>
      <c r="PYH646" s="60"/>
      <c r="PYI646" s="61"/>
      <c r="PYJ646" s="104"/>
      <c r="PYK646" s="60"/>
      <c r="PYL646" s="61"/>
      <c r="PYM646" s="104"/>
      <c r="PYN646" s="60"/>
      <c r="PYO646" s="61"/>
      <c r="PYP646" s="104"/>
      <c r="PYQ646" s="60"/>
      <c r="PYR646" s="61"/>
      <c r="PYS646" s="104"/>
      <c r="PYT646" s="60"/>
      <c r="PYU646" s="61"/>
      <c r="PYV646" s="104"/>
      <c r="PYW646" s="60"/>
      <c r="PYX646" s="61"/>
      <c r="PYY646" s="104"/>
      <c r="PYZ646" s="60"/>
      <c r="PZA646" s="61"/>
      <c r="PZB646" s="104"/>
      <c r="PZC646" s="60"/>
      <c r="PZD646" s="61"/>
      <c r="PZE646" s="104"/>
      <c r="PZF646" s="60"/>
      <c r="PZG646" s="61"/>
      <c r="PZH646" s="104"/>
      <c r="PZI646" s="60"/>
      <c r="PZJ646" s="61"/>
      <c r="PZK646" s="104"/>
      <c r="PZL646" s="60"/>
      <c r="PZM646" s="61"/>
      <c r="PZN646" s="104"/>
      <c r="PZO646" s="60"/>
      <c r="PZP646" s="61"/>
      <c r="PZQ646" s="104"/>
      <c r="PZR646" s="60"/>
      <c r="PZS646" s="61"/>
      <c r="PZT646" s="104"/>
      <c r="PZU646" s="60"/>
      <c r="PZV646" s="61"/>
      <c r="PZW646" s="104"/>
      <c r="PZX646" s="60"/>
      <c r="PZY646" s="61"/>
      <c r="PZZ646" s="104"/>
      <c r="QAA646" s="60"/>
      <c r="QAB646" s="61"/>
      <c r="QAC646" s="104"/>
      <c r="QAD646" s="60"/>
      <c r="QAE646" s="61"/>
      <c r="QAF646" s="104"/>
      <c r="QAG646" s="60"/>
      <c r="QAH646" s="61"/>
      <c r="QAI646" s="104"/>
      <c r="QAJ646" s="60"/>
      <c r="QAK646" s="61"/>
      <c r="QAL646" s="104"/>
      <c r="QAM646" s="60"/>
      <c r="QAN646" s="61"/>
      <c r="QAO646" s="104"/>
      <c r="QAP646" s="60"/>
      <c r="QAQ646" s="61"/>
      <c r="QAR646" s="104"/>
      <c r="QAS646" s="60"/>
      <c r="QAT646" s="61"/>
      <c r="QAU646" s="104"/>
      <c r="QAV646" s="60"/>
      <c r="QAW646" s="61"/>
      <c r="QAX646" s="104"/>
      <c r="QAY646" s="60"/>
      <c r="QAZ646" s="61"/>
      <c r="QBA646" s="104"/>
      <c r="QBB646" s="60"/>
      <c r="QBC646" s="61"/>
      <c r="QBD646" s="104"/>
      <c r="QBE646" s="60"/>
      <c r="QBF646" s="61"/>
      <c r="QBG646" s="104"/>
      <c r="QBH646" s="60"/>
      <c r="QBI646" s="61"/>
      <c r="QBJ646" s="104"/>
      <c r="QBK646" s="60"/>
      <c r="QBL646" s="61"/>
      <c r="QBM646" s="104"/>
      <c r="QBN646" s="60"/>
      <c r="QBO646" s="61"/>
      <c r="QBP646" s="104"/>
      <c r="QBQ646" s="60"/>
      <c r="QBR646" s="61"/>
      <c r="QBS646" s="104"/>
      <c r="QBT646" s="60"/>
      <c r="QBU646" s="61"/>
      <c r="QBV646" s="104"/>
      <c r="QBW646" s="60"/>
      <c r="QBX646" s="61"/>
      <c r="QBY646" s="104"/>
      <c r="QBZ646" s="60"/>
      <c r="QCA646" s="61"/>
      <c r="QCB646" s="104"/>
      <c r="QCC646" s="60"/>
      <c r="QCD646" s="61"/>
      <c r="QCE646" s="104"/>
      <c r="QCF646" s="60"/>
      <c r="QCG646" s="61"/>
      <c r="QCH646" s="104"/>
      <c r="QCI646" s="60"/>
      <c r="QCJ646" s="61"/>
      <c r="QCK646" s="104"/>
      <c r="QCL646" s="60"/>
      <c r="QCM646" s="61"/>
      <c r="QCN646" s="104"/>
      <c r="QCO646" s="60"/>
      <c r="QCP646" s="61"/>
      <c r="QCQ646" s="104"/>
      <c r="QCR646" s="60"/>
      <c r="QCS646" s="61"/>
      <c r="QCT646" s="104"/>
      <c r="QCU646" s="60"/>
      <c r="QCV646" s="61"/>
      <c r="QCW646" s="104"/>
      <c r="QCX646" s="60"/>
      <c r="QCY646" s="61"/>
      <c r="QCZ646" s="104"/>
      <c r="QDA646" s="60"/>
      <c r="QDB646" s="61"/>
      <c r="QDC646" s="104"/>
      <c r="QDD646" s="60"/>
      <c r="QDE646" s="61"/>
      <c r="QDF646" s="104"/>
      <c r="QDG646" s="60"/>
      <c r="QDH646" s="61"/>
      <c r="QDI646" s="104"/>
      <c r="QDJ646" s="60"/>
      <c r="QDK646" s="61"/>
      <c r="QDL646" s="104"/>
      <c r="QDM646" s="60"/>
      <c r="QDN646" s="61"/>
      <c r="QDO646" s="104"/>
      <c r="QDP646" s="60"/>
      <c r="QDQ646" s="61"/>
      <c r="QDR646" s="104"/>
      <c r="QDS646" s="60"/>
      <c r="QDT646" s="61"/>
      <c r="QDU646" s="104"/>
      <c r="QDV646" s="60"/>
      <c r="QDW646" s="61"/>
      <c r="QDX646" s="104"/>
      <c r="QDY646" s="60"/>
      <c r="QDZ646" s="61"/>
      <c r="QEA646" s="104"/>
      <c r="QEB646" s="60"/>
      <c r="QEC646" s="61"/>
      <c r="QED646" s="104"/>
      <c r="QEE646" s="60"/>
      <c r="QEF646" s="61"/>
      <c r="QEG646" s="104"/>
      <c r="QEH646" s="60"/>
      <c r="QEI646" s="61"/>
      <c r="QEJ646" s="104"/>
      <c r="QEK646" s="60"/>
      <c r="QEL646" s="61"/>
      <c r="QEM646" s="104"/>
      <c r="QEN646" s="60"/>
      <c r="QEO646" s="61"/>
      <c r="QEP646" s="104"/>
      <c r="QEQ646" s="60"/>
      <c r="QER646" s="61"/>
      <c r="QES646" s="104"/>
      <c r="QET646" s="60"/>
      <c r="QEU646" s="61"/>
      <c r="QEV646" s="104"/>
      <c r="QEW646" s="60"/>
      <c r="QEX646" s="61"/>
      <c r="QEY646" s="104"/>
      <c r="QEZ646" s="60"/>
      <c r="QFA646" s="61"/>
      <c r="QFB646" s="104"/>
      <c r="QFC646" s="60"/>
      <c r="QFD646" s="61"/>
      <c r="QFE646" s="104"/>
      <c r="QFF646" s="60"/>
      <c r="QFG646" s="61"/>
      <c r="QFH646" s="104"/>
      <c r="QFI646" s="60"/>
      <c r="QFJ646" s="61"/>
      <c r="QFK646" s="104"/>
      <c r="QFL646" s="60"/>
      <c r="QFM646" s="61"/>
      <c r="QFN646" s="104"/>
      <c r="QFO646" s="60"/>
      <c r="QFP646" s="61"/>
      <c r="QFQ646" s="104"/>
      <c r="QFR646" s="60"/>
      <c r="QFS646" s="61"/>
      <c r="QFT646" s="104"/>
      <c r="QFU646" s="60"/>
      <c r="QFV646" s="61"/>
      <c r="QFW646" s="104"/>
      <c r="QFX646" s="60"/>
      <c r="QFY646" s="61"/>
      <c r="QFZ646" s="104"/>
      <c r="QGA646" s="60"/>
      <c r="QGB646" s="61"/>
      <c r="QGC646" s="104"/>
      <c r="QGD646" s="60"/>
      <c r="QGE646" s="61"/>
      <c r="QGF646" s="104"/>
      <c r="QGG646" s="60"/>
      <c r="QGH646" s="61"/>
      <c r="QGI646" s="104"/>
      <c r="QGJ646" s="60"/>
      <c r="QGK646" s="61"/>
      <c r="QGL646" s="104"/>
      <c r="QGM646" s="60"/>
      <c r="QGN646" s="61"/>
      <c r="QGO646" s="104"/>
      <c r="QGP646" s="60"/>
      <c r="QGQ646" s="61"/>
      <c r="QGR646" s="104"/>
      <c r="QGS646" s="60"/>
      <c r="QGT646" s="61"/>
      <c r="QGU646" s="104"/>
      <c r="QGV646" s="60"/>
      <c r="QGW646" s="61"/>
      <c r="QGX646" s="104"/>
      <c r="QGY646" s="60"/>
      <c r="QGZ646" s="61"/>
      <c r="QHA646" s="104"/>
      <c r="QHB646" s="60"/>
      <c r="QHC646" s="61"/>
      <c r="QHD646" s="104"/>
      <c r="QHE646" s="60"/>
      <c r="QHF646" s="61"/>
      <c r="QHG646" s="104"/>
      <c r="QHH646" s="60"/>
      <c r="QHI646" s="61"/>
      <c r="QHJ646" s="104"/>
      <c r="QHK646" s="60"/>
      <c r="QHL646" s="61"/>
      <c r="QHM646" s="104"/>
      <c r="QHN646" s="60"/>
      <c r="QHO646" s="61"/>
      <c r="QHP646" s="104"/>
      <c r="QHQ646" s="60"/>
      <c r="QHR646" s="61"/>
      <c r="QHS646" s="104"/>
      <c r="QHT646" s="60"/>
      <c r="QHU646" s="61"/>
      <c r="QHV646" s="104"/>
      <c r="QHW646" s="60"/>
      <c r="QHX646" s="61"/>
      <c r="QHY646" s="104"/>
      <c r="QHZ646" s="60"/>
      <c r="QIA646" s="61"/>
      <c r="QIB646" s="104"/>
      <c r="QIC646" s="60"/>
      <c r="QID646" s="61"/>
      <c r="QIE646" s="104"/>
      <c r="QIF646" s="60"/>
      <c r="QIG646" s="61"/>
      <c r="QIH646" s="104"/>
      <c r="QII646" s="60"/>
      <c r="QIJ646" s="61"/>
      <c r="QIK646" s="104"/>
      <c r="QIL646" s="60"/>
      <c r="QIM646" s="61"/>
      <c r="QIN646" s="104"/>
      <c r="QIO646" s="60"/>
      <c r="QIP646" s="61"/>
      <c r="QIQ646" s="104"/>
      <c r="QIR646" s="60"/>
      <c r="QIS646" s="61"/>
      <c r="QIT646" s="104"/>
      <c r="QIU646" s="60"/>
      <c r="QIV646" s="61"/>
      <c r="QIW646" s="104"/>
      <c r="QIX646" s="60"/>
      <c r="QIY646" s="61"/>
      <c r="QIZ646" s="104"/>
      <c r="QJA646" s="60"/>
      <c r="QJB646" s="61"/>
      <c r="QJC646" s="104"/>
      <c r="QJD646" s="60"/>
      <c r="QJE646" s="61"/>
      <c r="QJF646" s="104"/>
      <c r="QJG646" s="60"/>
      <c r="QJH646" s="61"/>
      <c r="QJI646" s="104"/>
      <c r="QJJ646" s="60"/>
      <c r="QJK646" s="61"/>
      <c r="QJL646" s="104"/>
      <c r="QJM646" s="60"/>
      <c r="QJN646" s="61"/>
      <c r="QJO646" s="104"/>
      <c r="QJP646" s="60"/>
      <c r="QJQ646" s="61"/>
      <c r="QJR646" s="104"/>
      <c r="QJS646" s="60"/>
      <c r="QJT646" s="61"/>
      <c r="QJU646" s="104"/>
      <c r="QJV646" s="60"/>
      <c r="QJW646" s="61"/>
      <c r="QJX646" s="104"/>
      <c r="QJY646" s="60"/>
      <c r="QJZ646" s="61"/>
      <c r="QKA646" s="104"/>
      <c r="QKB646" s="60"/>
      <c r="QKC646" s="61"/>
      <c r="QKD646" s="104"/>
      <c r="QKE646" s="60"/>
      <c r="QKF646" s="61"/>
      <c r="QKG646" s="104"/>
      <c r="QKH646" s="60"/>
      <c r="QKI646" s="61"/>
      <c r="QKJ646" s="104"/>
      <c r="QKK646" s="60"/>
      <c r="QKL646" s="61"/>
      <c r="QKM646" s="104"/>
      <c r="QKN646" s="60"/>
      <c r="QKO646" s="61"/>
      <c r="QKP646" s="104"/>
      <c r="QKQ646" s="60"/>
      <c r="QKR646" s="61"/>
      <c r="QKS646" s="104"/>
      <c r="QKT646" s="60"/>
      <c r="QKU646" s="61"/>
      <c r="QKV646" s="104"/>
      <c r="QKW646" s="60"/>
      <c r="QKX646" s="61"/>
      <c r="QKY646" s="104"/>
      <c r="QKZ646" s="60"/>
      <c r="QLA646" s="61"/>
      <c r="QLB646" s="104"/>
      <c r="QLC646" s="60"/>
      <c r="QLD646" s="61"/>
      <c r="QLE646" s="104"/>
      <c r="QLF646" s="60"/>
      <c r="QLG646" s="61"/>
      <c r="QLH646" s="104"/>
      <c r="QLI646" s="60"/>
      <c r="QLJ646" s="61"/>
      <c r="QLK646" s="104"/>
      <c r="QLL646" s="60"/>
      <c r="QLM646" s="61"/>
      <c r="QLN646" s="104"/>
      <c r="QLO646" s="60"/>
      <c r="QLP646" s="61"/>
      <c r="QLQ646" s="104"/>
      <c r="QLR646" s="60"/>
      <c r="QLS646" s="61"/>
      <c r="QLT646" s="104"/>
      <c r="QLU646" s="60"/>
      <c r="QLV646" s="61"/>
      <c r="QLW646" s="104"/>
      <c r="QLX646" s="60"/>
      <c r="QLY646" s="61"/>
      <c r="QLZ646" s="104"/>
      <c r="QMA646" s="60"/>
      <c r="QMB646" s="61"/>
      <c r="QMC646" s="104"/>
      <c r="QMD646" s="60"/>
      <c r="QME646" s="61"/>
      <c r="QMF646" s="104"/>
      <c r="QMG646" s="60"/>
      <c r="QMH646" s="61"/>
      <c r="QMI646" s="104"/>
      <c r="QMJ646" s="60"/>
      <c r="QMK646" s="61"/>
      <c r="QML646" s="104"/>
      <c r="QMM646" s="60"/>
      <c r="QMN646" s="61"/>
      <c r="QMO646" s="104"/>
      <c r="QMP646" s="60"/>
      <c r="QMQ646" s="61"/>
      <c r="QMR646" s="104"/>
      <c r="QMS646" s="60"/>
      <c r="QMT646" s="61"/>
      <c r="QMU646" s="104"/>
      <c r="QMV646" s="60"/>
      <c r="QMW646" s="61"/>
      <c r="QMX646" s="104"/>
      <c r="QMY646" s="60"/>
      <c r="QMZ646" s="61"/>
      <c r="QNA646" s="104"/>
      <c r="QNB646" s="60"/>
      <c r="QNC646" s="61"/>
      <c r="QND646" s="104"/>
      <c r="QNE646" s="60"/>
      <c r="QNF646" s="61"/>
      <c r="QNG646" s="104"/>
      <c r="QNH646" s="60"/>
      <c r="QNI646" s="61"/>
      <c r="QNJ646" s="104"/>
      <c r="QNK646" s="60"/>
      <c r="QNL646" s="61"/>
      <c r="QNM646" s="104"/>
      <c r="QNN646" s="60"/>
      <c r="QNO646" s="61"/>
      <c r="QNP646" s="104"/>
      <c r="QNQ646" s="60"/>
      <c r="QNR646" s="61"/>
      <c r="QNS646" s="104"/>
      <c r="QNT646" s="60"/>
      <c r="QNU646" s="61"/>
      <c r="QNV646" s="104"/>
      <c r="QNW646" s="60"/>
      <c r="QNX646" s="61"/>
      <c r="QNY646" s="104"/>
      <c r="QNZ646" s="60"/>
      <c r="QOA646" s="61"/>
      <c r="QOB646" s="104"/>
      <c r="QOC646" s="60"/>
      <c r="QOD646" s="61"/>
      <c r="QOE646" s="104"/>
      <c r="QOF646" s="60"/>
      <c r="QOG646" s="61"/>
      <c r="QOH646" s="104"/>
      <c r="QOI646" s="60"/>
      <c r="QOJ646" s="61"/>
      <c r="QOK646" s="104"/>
      <c r="QOL646" s="60"/>
      <c r="QOM646" s="61"/>
      <c r="QON646" s="104"/>
      <c r="QOO646" s="60"/>
      <c r="QOP646" s="61"/>
      <c r="QOQ646" s="104"/>
      <c r="QOR646" s="60"/>
      <c r="QOS646" s="61"/>
      <c r="QOT646" s="104"/>
      <c r="QOU646" s="60"/>
      <c r="QOV646" s="61"/>
      <c r="QOW646" s="104"/>
      <c r="QOX646" s="60"/>
      <c r="QOY646" s="61"/>
      <c r="QOZ646" s="104"/>
      <c r="QPA646" s="60"/>
      <c r="QPB646" s="61"/>
      <c r="QPC646" s="104"/>
      <c r="QPD646" s="60"/>
      <c r="QPE646" s="61"/>
      <c r="QPF646" s="104"/>
      <c r="QPG646" s="60"/>
      <c r="QPH646" s="61"/>
      <c r="QPI646" s="104"/>
      <c r="QPJ646" s="60"/>
      <c r="QPK646" s="61"/>
      <c r="QPL646" s="104"/>
      <c r="QPM646" s="60"/>
      <c r="QPN646" s="61"/>
      <c r="QPO646" s="104"/>
      <c r="QPP646" s="60"/>
      <c r="QPQ646" s="61"/>
      <c r="QPR646" s="104"/>
      <c r="QPS646" s="60"/>
      <c r="QPT646" s="61"/>
      <c r="QPU646" s="104"/>
      <c r="QPV646" s="60"/>
      <c r="QPW646" s="61"/>
      <c r="QPX646" s="104"/>
      <c r="QPY646" s="60"/>
      <c r="QPZ646" s="61"/>
      <c r="QQA646" s="104"/>
      <c r="QQB646" s="60"/>
      <c r="QQC646" s="61"/>
      <c r="QQD646" s="104"/>
      <c r="QQE646" s="60"/>
      <c r="QQF646" s="61"/>
      <c r="QQG646" s="104"/>
      <c r="QQH646" s="60"/>
      <c r="QQI646" s="61"/>
      <c r="QQJ646" s="104"/>
      <c r="QQK646" s="60"/>
      <c r="QQL646" s="61"/>
      <c r="QQM646" s="104"/>
      <c r="QQN646" s="60"/>
      <c r="QQO646" s="61"/>
      <c r="QQP646" s="104"/>
      <c r="QQQ646" s="60"/>
      <c r="QQR646" s="61"/>
      <c r="QQS646" s="104"/>
      <c r="QQT646" s="60"/>
      <c r="QQU646" s="61"/>
      <c r="QQV646" s="104"/>
      <c r="QQW646" s="60"/>
      <c r="QQX646" s="61"/>
      <c r="QQY646" s="104"/>
      <c r="QQZ646" s="60"/>
      <c r="QRA646" s="61"/>
      <c r="QRB646" s="104"/>
      <c r="QRC646" s="60"/>
      <c r="QRD646" s="61"/>
      <c r="QRE646" s="104"/>
      <c r="QRF646" s="60"/>
      <c r="QRG646" s="61"/>
      <c r="QRH646" s="104"/>
      <c r="QRI646" s="60"/>
      <c r="QRJ646" s="61"/>
      <c r="QRK646" s="104"/>
      <c r="QRL646" s="60"/>
      <c r="QRM646" s="61"/>
      <c r="QRN646" s="104"/>
      <c r="QRO646" s="60"/>
      <c r="QRP646" s="61"/>
      <c r="QRQ646" s="104"/>
      <c r="QRR646" s="60"/>
      <c r="QRS646" s="61"/>
      <c r="QRT646" s="104"/>
      <c r="QRU646" s="60"/>
      <c r="QRV646" s="61"/>
      <c r="QRW646" s="104"/>
      <c r="QRX646" s="60"/>
      <c r="QRY646" s="61"/>
      <c r="QRZ646" s="104"/>
      <c r="QSA646" s="60"/>
      <c r="QSB646" s="61"/>
      <c r="QSC646" s="104"/>
      <c r="QSD646" s="60"/>
      <c r="QSE646" s="61"/>
      <c r="QSF646" s="104"/>
      <c r="QSG646" s="60"/>
      <c r="QSH646" s="61"/>
      <c r="QSI646" s="104"/>
      <c r="QSJ646" s="60"/>
      <c r="QSK646" s="61"/>
      <c r="QSL646" s="104"/>
      <c r="QSM646" s="60"/>
      <c r="QSN646" s="61"/>
      <c r="QSO646" s="104"/>
      <c r="QSP646" s="60"/>
      <c r="QSQ646" s="61"/>
      <c r="QSR646" s="104"/>
      <c r="QSS646" s="60"/>
      <c r="QST646" s="61"/>
      <c r="QSU646" s="104"/>
      <c r="QSV646" s="60"/>
      <c r="QSW646" s="61"/>
      <c r="QSX646" s="104"/>
      <c r="QSY646" s="60"/>
      <c r="QSZ646" s="61"/>
      <c r="QTA646" s="104"/>
      <c r="QTB646" s="60"/>
      <c r="QTC646" s="61"/>
      <c r="QTD646" s="104"/>
      <c r="QTE646" s="60"/>
      <c r="QTF646" s="61"/>
      <c r="QTG646" s="104"/>
      <c r="QTH646" s="60"/>
      <c r="QTI646" s="61"/>
      <c r="QTJ646" s="104"/>
      <c r="QTK646" s="60"/>
      <c r="QTL646" s="61"/>
      <c r="QTM646" s="104"/>
      <c r="QTN646" s="60"/>
      <c r="QTO646" s="61"/>
      <c r="QTP646" s="104"/>
      <c r="QTQ646" s="60"/>
      <c r="QTR646" s="61"/>
      <c r="QTS646" s="104"/>
      <c r="QTT646" s="60"/>
      <c r="QTU646" s="61"/>
      <c r="QTV646" s="104"/>
      <c r="QTW646" s="60"/>
      <c r="QTX646" s="61"/>
      <c r="QTY646" s="104"/>
      <c r="QTZ646" s="60"/>
      <c r="QUA646" s="61"/>
      <c r="QUB646" s="104"/>
      <c r="QUC646" s="60"/>
      <c r="QUD646" s="61"/>
      <c r="QUE646" s="104"/>
      <c r="QUF646" s="60"/>
      <c r="QUG646" s="61"/>
      <c r="QUH646" s="104"/>
      <c r="QUI646" s="60"/>
      <c r="QUJ646" s="61"/>
      <c r="QUK646" s="104"/>
      <c r="QUL646" s="60"/>
      <c r="QUM646" s="61"/>
      <c r="QUN646" s="104"/>
      <c r="QUO646" s="60"/>
      <c r="QUP646" s="61"/>
      <c r="QUQ646" s="104"/>
      <c r="QUR646" s="60"/>
      <c r="QUS646" s="61"/>
      <c r="QUT646" s="104"/>
      <c r="QUU646" s="60"/>
      <c r="QUV646" s="61"/>
      <c r="QUW646" s="104"/>
      <c r="QUX646" s="60"/>
      <c r="QUY646" s="61"/>
      <c r="QUZ646" s="104"/>
      <c r="QVA646" s="60"/>
      <c r="QVB646" s="61"/>
      <c r="QVC646" s="104"/>
      <c r="QVD646" s="60"/>
      <c r="QVE646" s="61"/>
      <c r="QVF646" s="104"/>
      <c r="QVG646" s="60"/>
      <c r="QVH646" s="61"/>
      <c r="QVI646" s="104"/>
      <c r="QVJ646" s="60"/>
      <c r="QVK646" s="61"/>
      <c r="QVL646" s="104"/>
      <c r="QVM646" s="60"/>
      <c r="QVN646" s="61"/>
      <c r="QVO646" s="104"/>
      <c r="QVP646" s="60"/>
      <c r="QVQ646" s="61"/>
      <c r="QVR646" s="104"/>
      <c r="QVS646" s="60"/>
      <c r="QVT646" s="61"/>
      <c r="QVU646" s="104"/>
      <c r="QVV646" s="60"/>
      <c r="QVW646" s="61"/>
      <c r="QVX646" s="104"/>
      <c r="QVY646" s="60"/>
      <c r="QVZ646" s="61"/>
      <c r="QWA646" s="104"/>
      <c r="QWB646" s="60"/>
      <c r="QWC646" s="61"/>
      <c r="QWD646" s="104"/>
      <c r="QWE646" s="60"/>
      <c r="QWF646" s="61"/>
      <c r="QWG646" s="104"/>
      <c r="QWH646" s="60"/>
      <c r="QWI646" s="61"/>
      <c r="QWJ646" s="104"/>
      <c r="QWK646" s="60"/>
      <c r="QWL646" s="61"/>
      <c r="QWM646" s="104"/>
      <c r="QWN646" s="60"/>
      <c r="QWO646" s="61"/>
      <c r="QWP646" s="104"/>
      <c r="QWQ646" s="60"/>
      <c r="QWR646" s="61"/>
      <c r="QWS646" s="104"/>
      <c r="QWT646" s="60"/>
      <c r="QWU646" s="61"/>
      <c r="QWV646" s="104"/>
      <c r="QWW646" s="60"/>
      <c r="QWX646" s="61"/>
      <c r="QWY646" s="104"/>
      <c r="QWZ646" s="60"/>
      <c r="QXA646" s="61"/>
      <c r="QXB646" s="104"/>
      <c r="QXC646" s="60"/>
      <c r="QXD646" s="61"/>
      <c r="QXE646" s="104"/>
      <c r="QXF646" s="60"/>
      <c r="QXG646" s="61"/>
      <c r="QXH646" s="104"/>
      <c r="QXI646" s="60"/>
      <c r="QXJ646" s="61"/>
      <c r="QXK646" s="104"/>
      <c r="QXL646" s="60"/>
      <c r="QXM646" s="61"/>
      <c r="QXN646" s="104"/>
      <c r="QXO646" s="60"/>
      <c r="QXP646" s="61"/>
      <c r="QXQ646" s="104"/>
      <c r="QXR646" s="60"/>
      <c r="QXS646" s="61"/>
      <c r="QXT646" s="104"/>
      <c r="QXU646" s="60"/>
      <c r="QXV646" s="61"/>
      <c r="QXW646" s="104"/>
      <c r="QXX646" s="60"/>
      <c r="QXY646" s="61"/>
      <c r="QXZ646" s="104"/>
      <c r="QYA646" s="60"/>
      <c r="QYB646" s="61"/>
      <c r="QYC646" s="104"/>
      <c r="QYD646" s="60"/>
      <c r="QYE646" s="61"/>
      <c r="QYF646" s="104"/>
      <c r="QYG646" s="60"/>
      <c r="QYH646" s="61"/>
      <c r="QYI646" s="104"/>
      <c r="QYJ646" s="60"/>
      <c r="QYK646" s="61"/>
      <c r="QYL646" s="104"/>
      <c r="QYM646" s="60"/>
      <c r="QYN646" s="61"/>
      <c r="QYO646" s="104"/>
      <c r="QYP646" s="60"/>
      <c r="QYQ646" s="61"/>
      <c r="QYR646" s="104"/>
      <c r="QYS646" s="60"/>
      <c r="QYT646" s="61"/>
      <c r="QYU646" s="104"/>
      <c r="QYV646" s="60"/>
      <c r="QYW646" s="61"/>
      <c r="QYX646" s="104"/>
      <c r="QYY646" s="60"/>
      <c r="QYZ646" s="61"/>
      <c r="QZA646" s="104"/>
      <c r="QZB646" s="60"/>
      <c r="QZC646" s="61"/>
      <c r="QZD646" s="104"/>
      <c r="QZE646" s="60"/>
      <c r="QZF646" s="61"/>
      <c r="QZG646" s="104"/>
      <c r="QZH646" s="60"/>
      <c r="QZI646" s="61"/>
      <c r="QZJ646" s="104"/>
      <c r="QZK646" s="60"/>
      <c r="QZL646" s="61"/>
      <c r="QZM646" s="104"/>
      <c r="QZN646" s="60"/>
      <c r="QZO646" s="61"/>
      <c r="QZP646" s="104"/>
      <c r="QZQ646" s="60"/>
      <c r="QZR646" s="61"/>
      <c r="QZS646" s="104"/>
      <c r="QZT646" s="60"/>
      <c r="QZU646" s="61"/>
      <c r="QZV646" s="104"/>
      <c r="QZW646" s="60"/>
      <c r="QZX646" s="61"/>
      <c r="QZY646" s="104"/>
      <c r="QZZ646" s="60"/>
      <c r="RAA646" s="61"/>
      <c r="RAB646" s="104"/>
      <c r="RAC646" s="60"/>
      <c r="RAD646" s="61"/>
      <c r="RAE646" s="104"/>
      <c r="RAF646" s="60"/>
      <c r="RAG646" s="61"/>
      <c r="RAH646" s="104"/>
      <c r="RAI646" s="60"/>
      <c r="RAJ646" s="61"/>
      <c r="RAK646" s="104"/>
      <c r="RAL646" s="60"/>
      <c r="RAM646" s="61"/>
      <c r="RAN646" s="104"/>
      <c r="RAO646" s="60"/>
      <c r="RAP646" s="61"/>
      <c r="RAQ646" s="104"/>
      <c r="RAR646" s="60"/>
      <c r="RAS646" s="61"/>
      <c r="RAT646" s="104"/>
      <c r="RAU646" s="60"/>
      <c r="RAV646" s="61"/>
      <c r="RAW646" s="104"/>
      <c r="RAX646" s="60"/>
      <c r="RAY646" s="61"/>
      <c r="RAZ646" s="104"/>
      <c r="RBA646" s="60"/>
      <c r="RBB646" s="61"/>
      <c r="RBC646" s="104"/>
      <c r="RBD646" s="60"/>
      <c r="RBE646" s="61"/>
      <c r="RBF646" s="104"/>
      <c r="RBG646" s="60"/>
      <c r="RBH646" s="61"/>
      <c r="RBI646" s="104"/>
      <c r="RBJ646" s="60"/>
      <c r="RBK646" s="61"/>
      <c r="RBL646" s="104"/>
      <c r="RBM646" s="60"/>
      <c r="RBN646" s="61"/>
      <c r="RBO646" s="104"/>
      <c r="RBP646" s="60"/>
      <c r="RBQ646" s="61"/>
      <c r="RBR646" s="104"/>
      <c r="RBS646" s="60"/>
      <c r="RBT646" s="61"/>
      <c r="RBU646" s="104"/>
      <c r="RBV646" s="60"/>
      <c r="RBW646" s="61"/>
      <c r="RBX646" s="104"/>
      <c r="RBY646" s="60"/>
      <c r="RBZ646" s="61"/>
      <c r="RCA646" s="104"/>
      <c r="RCB646" s="60"/>
      <c r="RCC646" s="61"/>
      <c r="RCD646" s="104"/>
      <c r="RCE646" s="60"/>
      <c r="RCF646" s="61"/>
      <c r="RCG646" s="104"/>
      <c r="RCH646" s="60"/>
      <c r="RCI646" s="61"/>
      <c r="RCJ646" s="104"/>
      <c r="RCK646" s="60"/>
      <c r="RCL646" s="61"/>
      <c r="RCM646" s="104"/>
      <c r="RCN646" s="60"/>
      <c r="RCO646" s="61"/>
      <c r="RCP646" s="104"/>
      <c r="RCQ646" s="60"/>
      <c r="RCR646" s="61"/>
      <c r="RCS646" s="104"/>
      <c r="RCT646" s="60"/>
      <c r="RCU646" s="61"/>
      <c r="RCV646" s="104"/>
      <c r="RCW646" s="60"/>
      <c r="RCX646" s="61"/>
      <c r="RCY646" s="104"/>
      <c r="RCZ646" s="60"/>
      <c r="RDA646" s="61"/>
      <c r="RDB646" s="104"/>
      <c r="RDC646" s="60"/>
      <c r="RDD646" s="61"/>
      <c r="RDE646" s="104"/>
      <c r="RDF646" s="60"/>
      <c r="RDG646" s="61"/>
      <c r="RDH646" s="104"/>
      <c r="RDI646" s="60"/>
      <c r="RDJ646" s="61"/>
      <c r="RDK646" s="104"/>
      <c r="RDL646" s="60"/>
      <c r="RDM646" s="61"/>
      <c r="RDN646" s="104"/>
      <c r="RDO646" s="60"/>
      <c r="RDP646" s="61"/>
      <c r="RDQ646" s="104"/>
      <c r="RDR646" s="60"/>
      <c r="RDS646" s="61"/>
      <c r="RDT646" s="104"/>
      <c r="RDU646" s="60"/>
      <c r="RDV646" s="61"/>
      <c r="RDW646" s="104"/>
      <c r="RDX646" s="60"/>
      <c r="RDY646" s="61"/>
      <c r="RDZ646" s="104"/>
      <c r="REA646" s="60"/>
      <c r="REB646" s="61"/>
      <c r="REC646" s="104"/>
      <c r="RED646" s="60"/>
      <c r="REE646" s="61"/>
      <c r="REF646" s="104"/>
      <c r="REG646" s="60"/>
      <c r="REH646" s="61"/>
      <c r="REI646" s="104"/>
      <c r="REJ646" s="60"/>
      <c r="REK646" s="61"/>
      <c r="REL646" s="104"/>
      <c r="REM646" s="60"/>
      <c r="REN646" s="61"/>
      <c r="REO646" s="104"/>
      <c r="REP646" s="60"/>
      <c r="REQ646" s="61"/>
      <c r="RER646" s="104"/>
      <c r="RES646" s="60"/>
      <c r="RET646" s="61"/>
      <c r="REU646" s="104"/>
      <c r="REV646" s="60"/>
      <c r="REW646" s="61"/>
      <c r="REX646" s="104"/>
      <c r="REY646" s="60"/>
      <c r="REZ646" s="61"/>
      <c r="RFA646" s="104"/>
      <c r="RFB646" s="60"/>
      <c r="RFC646" s="61"/>
      <c r="RFD646" s="104"/>
      <c r="RFE646" s="60"/>
      <c r="RFF646" s="61"/>
      <c r="RFG646" s="104"/>
      <c r="RFH646" s="60"/>
      <c r="RFI646" s="61"/>
      <c r="RFJ646" s="104"/>
      <c r="RFK646" s="60"/>
      <c r="RFL646" s="61"/>
      <c r="RFM646" s="104"/>
      <c r="RFN646" s="60"/>
      <c r="RFO646" s="61"/>
      <c r="RFP646" s="104"/>
      <c r="RFQ646" s="60"/>
      <c r="RFR646" s="61"/>
      <c r="RFS646" s="104"/>
      <c r="RFT646" s="60"/>
      <c r="RFU646" s="61"/>
      <c r="RFV646" s="104"/>
      <c r="RFW646" s="60"/>
      <c r="RFX646" s="61"/>
      <c r="RFY646" s="104"/>
      <c r="RFZ646" s="60"/>
      <c r="RGA646" s="61"/>
      <c r="RGB646" s="104"/>
      <c r="RGC646" s="60"/>
      <c r="RGD646" s="61"/>
      <c r="RGE646" s="104"/>
      <c r="RGF646" s="60"/>
      <c r="RGG646" s="61"/>
      <c r="RGH646" s="104"/>
      <c r="RGI646" s="60"/>
      <c r="RGJ646" s="61"/>
      <c r="RGK646" s="104"/>
      <c r="RGL646" s="60"/>
      <c r="RGM646" s="61"/>
      <c r="RGN646" s="104"/>
      <c r="RGO646" s="60"/>
      <c r="RGP646" s="61"/>
      <c r="RGQ646" s="104"/>
      <c r="RGR646" s="60"/>
      <c r="RGS646" s="61"/>
      <c r="RGT646" s="104"/>
      <c r="RGU646" s="60"/>
      <c r="RGV646" s="61"/>
      <c r="RGW646" s="104"/>
      <c r="RGX646" s="60"/>
      <c r="RGY646" s="61"/>
      <c r="RGZ646" s="104"/>
      <c r="RHA646" s="60"/>
      <c r="RHB646" s="61"/>
      <c r="RHC646" s="104"/>
      <c r="RHD646" s="60"/>
      <c r="RHE646" s="61"/>
      <c r="RHF646" s="104"/>
      <c r="RHG646" s="60"/>
      <c r="RHH646" s="61"/>
      <c r="RHI646" s="104"/>
      <c r="RHJ646" s="60"/>
      <c r="RHK646" s="61"/>
      <c r="RHL646" s="104"/>
      <c r="RHM646" s="60"/>
      <c r="RHN646" s="61"/>
      <c r="RHO646" s="104"/>
      <c r="RHP646" s="60"/>
      <c r="RHQ646" s="61"/>
      <c r="RHR646" s="104"/>
      <c r="RHS646" s="60"/>
      <c r="RHT646" s="61"/>
      <c r="RHU646" s="104"/>
      <c r="RHV646" s="60"/>
      <c r="RHW646" s="61"/>
      <c r="RHX646" s="104"/>
      <c r="RHY646" s="60"/>
      <c r="RHZ646" s="61"/>
      <c r="RIA646" s="104"/>
      <c r="RIB646" s="60"/>
      <c r="RIC646" s="61"/>
      <c r="RID646" s="104"/>
      <c r="RIE646" s="60"/>
      <c r="RIF646" s="61"/>
      <c r="RIG646" s="104"/>
      <c r="RIH646" s="60"/>
      <c r="RII646" s="61"/>
      <c r="RIJ646" s="104"/>
      <c r="RIK646" s="60"/>
      <c r="RIL646" s="61"/>
      <c r="RIM646" s="104"/>
      <c r="RIN646" s="60"/>
      <c r="RIO646" s="61"/>
      <c r="RIP646" s="104"/>
      <c r="RIQ646" s="60"/>
      <c r="RIR646" s="61"/>
      <c r="RIS646" s="104"/>
      <c r="RIT646" s="60"/>
      <c r="RIU646" s="61"/>
      <c r="RIV646" s="104"/>
      <c r="RIW646" s="60"/>
      <c r="RIX646" s="61"/>
      <c r="RIY646" s="104"/>
      <c r="RIZ646" s="60"/>
      <c r="RJA646" s="61"/>
      <c r="RJB646" s="104"/>
      <c r="RJC646" s="60"/>
      <c r="RJD646" s="61"/>
      <c r="RJE646" s="104"/>
      <c r="RJF646" s="60"/>
      <c r="RJG646" s="61"/>
      <c r="RJH646" s="104"/>
      <c r="RJI646" s="60"/>
      <c r="RJJ646" s="61"/>
      <c r="RJK646" s="104"/>
      <c r="RJL646" s="60"/>
      <c r="RJM646" s="61"/>
      <c r="RJN646" s="104"/>
      <c r="RJO646" s="60"/>
      <c r="RJP646" s="61"/>
      <c r="RJQ646" s="104"/>
      <c r="RJR646" s="60"/>
      <c r="RJS646" s="61"/>
      <c r="RJT646" s="104"/>
      <c r="RJU646" s="60"/>
      <c r="RJV646" s="61"/>
      <c r="RJW646" s="104"/>
      <c r="RJX646" s="60"/>
      <c r="RJY646" s="61"/>
      <c r="RJZ646" s="104"/>
      <c r="RKA646" s="60"/>
      <c r="RKB646" s="61"/>
      <c r="RKC646" s="104"/>
      <c r="RKD646" s="60"/>
      <c r="RKE646" s="61"/>
      <c r="RKF646" s="104"/>
      <c r="RKG646" s="60"/>
      <c r="RKH646" s="61"/>
      <c r="RKI646" s="104"/>
      <c r="RKJ646" s="60"/>
      <c r="RKK646" s="61"/>
      <c r="RKL646" s="104"/>
      <c r="RKM646" s="60"/>
      <c r="RKN646" s="61"/>
      <c r="RKO646" s="104"/>
      <c r="RKP646" s="60"/>
      <c r="RKQ646" s="61"/>
      <c r="RKR646" s="104"/>
      <c r="RKS646" s="60"/>
      <c r="RKT646" s="61"/>
      <c r="RKU646" s="104"/>
      <c r="RKV646" s="60"/>
      <c r="RKW646" s="61"/>
      <c r="RKX646" s="104"/>
      <c r="RKY646" s="60"/>
      <c r="RKZ646" s="61"/>
      <c r="RLA646" s="104"/>
      <c r="RLB646" s="60"/>
      <c r="RLC646" s="61"/>
      <c r="RLD646" s="104"/>
      <c r="RLE646" s="60"/>
      <c r="RLF646" s="61"/>
      <c r="RLG646" s="104"/>
      <c r="RLH646" s="60"/>
      <c r="RLI646" s="61"/>
      <c r="RLJ646" s="104"/>
      <c r="RLK646" s="60"/>
      <c r="RLL646" s="61"/>
      <c r="RLM646" s="104"/>
      <c r="RLN646" s="60"/>
      <c r="RLO646" s="61"/>
      <c r="RLP646" s="104"/>
      <c r="RLQ646" s="60"/>
      <c r="RLR646" s="61"/>
      <c r="RLS646" s="104"/>
      <c r="RLT646" s="60"/>
      <c r="RLU646" s="61"/>
      <c r="RLV646" s="104"/>
      <c r="RLW646" s="60"/>
      <c r="RLX646" s="61"/>
      <c r="RLY646" s="104"/>
      <c r="RLZ646" s="60"/>
      <c r="RMA646" s="61"/>
      <c r="RMB646" s="104"/>
      <c r="RMC646" s="60"/>
      <c r="RMD646" s="61"/>
      <c r="RME646" s="104"/>
      <c r="RMF646" s="60"/>
      <c r="RMG646" s="61"/>
      <c r="RMH646" s="104"/>
      <c r="RMI646" s="60"/>
      <c r="RMJ646" s="61"/>
      <c r="RMK646" s="104"/>
      <c r="RML646" s="60"/>
      <c r="RMM646" s="61"/>
      <c r="RMN646" s="104"/>
      <c r="RMO646" s="60"/>
      <c r="RMP646" s="61"/>
      <c r="RMQ646" s="104"/>
      <c r="RMR646" s="60"/>
      <c r="RMS646" s="61"/>
      <c r="RMT646" s="104"/>
      <c r="RMU646" s="60"/>
      <c r="RMV646" s="61"/>
      <c r="RMW646" s="104"/>
      <c r="RMX646" s="60"/>
      <c r="RMY646" s="61"/>
      <c r="RMZ646" s="104"/>
      <c r="RNA646" s="60"/>
      <c r="RNB646" s="61"/>
      <c r="RNC646" s="104"/>
      <c r="RND646" s="60"/>
      <c r="RNE646" s="61"/>
      <c r="RNF646" s="104"/>
      <c r="RNG646" s="60"/>
      <c r="RNH646" s="61"/>
      <c r="RNI646" s="104"/>
      <c r="RNJ646" s="60"/>
      <c r="RNK646" s="61"/>
      <c r="RNL646" s="104"/>
      <c r="RNM646" s="60"/>
      <c r="RNN646" s="61"/>
      <c r="RNO646" s="104"/>
      <c r="RNP646" s="60"/>
      <c r="RNQ646" s="61"/>
      <c r="RNR646" s="104"/>
      <c r="RNS646" s="60"/>
      <c r="RNT646" s="61"/>
      <c r="RNU646" s="104"/>
      <c r="RNV646" s="60"/>
      <c r="RNW646" s="61"/>
      <c r="RNX646" s="104"/>
      <c r="RNY646" s="60"/>
      <c r="RNZ646" s="61"/>
      <c r="ROA646" s="104"/>
      <c r="ROB646" s="60"/>
      <c r="ROC646" s="61"/>
      <c r="ROD646" s="104"/>
      <c r="ROE646" s="60"/>
      <c r="ROF646" s="61"/>
      <c r="ROG646" s="104"/>
      <c r="ROH646" s="60"/>
      <c r="ROI646" s="61"/>
      <c r="ROJ646" s="104"/>
      <c r="ROK646" s="60"/>
      <c r="ROL646" s="61"/>
      <c r="ROM646" s="104"/>
      <c r="RON646" s="60"/>
      <c r="ROO646" s="61"/>
      <c r="ROP646" s="104"/>
      <c r="ROQ646" s="60"/>
      <c r="ROR646" s="61"/>
      <c r="ROS646" s="104"/>
      <c r="ROT646" s="60"/>
      <c r="ROU646" s="61"/>
      <c r="ROV646" s="104"/>
      <c r="ROW646" s="60"/>
      <c r="ROX646" s="61"/>
      <c r="ROY646" s="104"/>
      <c r="ROZ646" s="60"/>
      <c r="RPA646" s="61"/>
      <c r="RPB646" s="104"/>
      <c r="RPC646" s="60"/>
      <c r="RPD646" s="61"/>
      <c r="RPE646" s="104"/>
      <c r="RPF646" s="60"/>
      <c r="RPG646" s="61"/>
      <c r="RPH646" s="104"/>
      <c r="RPI646" s="60"/>
      <c r="RPJ646" s="61"/>
      <c r="RPK646" s="104"/>
      <c r="RPL646" s="60"/>
      <c r="RPM646" s="61"/>
      <c r="RPN646" s="104"/>
      <c r="RPO646" s="60"/>
      <c r="RPP646" s="61"/>
      <c r="RPQ646" s="104"/>
      <c r="RPR646" s="60"/>
      <c r="RPS646" s="61"/>
      <c r="RPT646" s="104"/>
      <c r="RPU646" s="60"/>
      <c r="RPV646" s="61"/>
      <c r="RPW646" s="104"/>
      <c r="RPX646" s="60"/>
      <c r="RPY646" s="61"/>
      <c r="RPZ646" s="104"/>
      <c r="RQA646" s="60"/>
      <c r="RQB646" s="61"/>
      <c r="RQC646" s="104"/>
      <c r="RQD646" s="60"/>
      <c r="RQE646" s="61"/>
      <c r="RQF646" s="104"/>
      <c r="RQG646" s="60"/>
      <c r="RQH646" s="61"/>
      <c r="RQI646" s="104"/>
      <c r="RQJ646" s="60"/>
      <c r="RQK646" s="61"/>
      <c r="RQL646" s="104"/>
      <c r="RQM646" s="60"/>
      <c r="RQN646" s="61"/>
      <c r="RQO646" s="104"/>
      <c r="RQP646" s="60"/>
      <c r="RQQ646" s="61"/>
      <c r="RQR646" s="104"/>
      <c r="RQS646" s="60"/>
      <c r="RQT646" s="61"/>
      <c r="RQU646" s="104"/>
      <c r="RQV646" s="60"/>
      <c r="RQW646" s="61"/>
      <c r="RQX646" s="104"/>
      <c r="RQY646" s="60"/>
      <c r="RQZ646" s="61"/>
      <c r="RRA646" s="104"/>
      <c r="RRB646" s="60"/>
      <c r="RRC646" s="61"/>
      <c r="RRD646" s="104"/>
      <c r="RRE646" s="60"/>
      <c r="RRF646" s="61"/>
      <c r="RRG646" s="104"/>
      <c r="RRH646" s="60"/>
      <c r="RRI646" s="61"/>
      <c r="RRJ646" s="104"/>
      <c r="RRK646" s="60"/>
      <c r="RRL646" s="61"/>
      <c r="RRM646" s="104"/>
      <c r="RRN646" s="60"/>
      <c r="RRO646" s="61"/>
      <c r="RRP646" s="104"/>
      <c r="RRQ646" s="60"/>
      <c r="RRR646" s="61"/>
      <c r="RRS646" s="104"/>
      <c r="RRT646" s="60"/>
      <c r="RRU646" s="61"/>
      <c r="RRV646" s="104"/>
      <c r="RRW646" s="60"/>
      <c r="RRX646" s="61"/>
      <c r="RRY646" s="104"/>
      <c r="RRZ646" s="60"/>
      <c r="RSA646" s="61"/>
      <c r="RSB646" s="104"/>
      <c r="RSC646" s="60"/>
      <c r="RSD646" s="61"/>
      <c r="RSE646" s="104"/>
      <c r="RSF646" s="60"/>
      <c r="RSG646" s="61"/>
      <c r="RSH646" s="104"/>
      <c r="RSI646" s="60"/>
      <c r="RSJ646" s="61"/>
      <c r="RSK646" s="104"/>
      <c r="RSL646" s="60"/>
      <c r="RSM646" s="61"/>
      <c r="RSN646" s="104"/>
      <c r="RSO646" s="60"/>
      <c r="RSP646" s="61"/>
      <c r="RSQ646" s="104"/>
      <c r="RSR646" s="60"/>
      <c r="RSS646" s="61"/>
      <c r="RST646" s="104"/>
      <c r="RSU646" s="60"/>
      <c r="RSV646" s="61"/>
      <c r="RSW646" s="104"/>
      <c r="RSX646" s="60"/>
      <c r="RSY646" s="61"/>
      <c r="RSZ646" s="104"/>
      <c r="RTA646" s="60"/>
      <c r="RTB646" s="61"/>
      <c r="RTC646" s="104"/>
      <c r="RTD646" s="60"/>
      <c r="RTE646" s="61"/>
      <c r="RTF646" s="104"/>
      <c r="RTG646" s="60"/>
      <c r="RTH646" s="61"/>
      <c r="RTI646" s="104"/>
      <c r="RTJ646" s="60"/>
      <c r="RTK646" s="61"/>
      <c r="RTL646" s="104"/>
      <c r="RTM646" s="60"/>
      <c r="RTN646" s="61"/>
      <c r="RTO646" s="104"/>
      <c r="RTP646" s="60"/>
      <c r="RTQ646" s="61"/>
      <c r="RTR646" s="104"/>
      <c r="RTS646" s="60"/>
      <c r="RTT646" s="61"/>
      <c r="RTU646" s="104"/>
      <c r="RTV646" s="60"/>
      <c r="RTW646" s="61"/>
      <c r="RTX646" s="104"/>
      <c r="RTY646" s="60"/>
      <c r="RTZ646" s="61"/>
      <c r="RUA646" s="104"/>
      <c r="RUB646" s="60"/>
      <c r="RUC646" s="61"/>
      <c r="RUD646" s="104"/>
      <c r="RUE646" s="60"/>
      <c r="RUF646" s="61"/>
      <c r="RUG646" s="104"/>
      <c r="RUH646" s="60"/>
      <c r="RUI646" s="61"/>
      <c r="RUJ646" s="104"/>
      <c r="RUK646" s="60"/>
      <c r="RUL646" s="61"/>
      <c r="RUM646" s="104"/>
      <c r="RUN646" s="60"/>
      <c r="RUO646" s="61"/>
      <c r="RUP646" s="104"/>
      <c r="RUQ646" s="60"/>
      <c r="RUR646" s="61"/>
      <c r="RUS646" s="104"/>
      <c r="RUT646" s="60"/>
      <c r="RUU646" s="61"/>
      <c r="RUV646" s="104"/>
      <c r="RUW646" s="60"/>
      <c r="RUX646" s="61"/>
      <c r="RUY646" s="104"/>
      <c r="RUZ646" s="60"/>
      <c r="RVA646" s="61"/>
      <c r="RVB646" s="104"/>
      <c r="RVC646" s="60"/>
      <c r="RVD646" s="61"/>
      <c r="RVE646" s="104"/>
      <c r="RVF646" s="60"/>
      <c r="RVG646" s="61"/>
      <c r="RVH646" s="104"/>
      <c r="RVI646" s="60"/>
      <c r="RVJ646" s="61"/>
      <c r="RVK646" s="104"/>
      <c r="RVL646" s="60"/>
      <c r="RVM646" s="61"/>
      <c r="RVN646" s="104"/>
      <c r="RVO646" s="60"/>
      <c r="RVP646" s="61"/>
      <c r="RVQ646" s="104"/>
      <c r="RVR646" s="60"/>
      <c r="RVS646" s="61"/>
      <c r="RVT646" s="104"/>
      <c r="RVU646" s="60"/>
      <c r="RVV646" s="61"/>
      <c r="RVW646" s="104"/>
      <c r="RVX646" s="60"/>
      <c r="RVY646" s="61"/>
      <c r="RVZ646" s="104"/>
      <c r="RWA646" s="60"/>
      <c r="RWB646" s="61"/>
      <c r="RWC646" s="104"/>
      <c r="RWD646" s="60"/>
      <c r="RWE646" s="61"/>
      <c r="RWF646" s="104"/>
      <c r="RWG646" s="60"/>
      <c r="RWH646" s="61"/>
      <c r="RWI646" s="104"/>
      <c r="RWJ646" s="60"/>
      <c r="RWK646" s="61"/>
      <c r="RWL646" s="104"/>
      <c r="RWM646" s="60"/>
      <c r="RWN646" s="61"/>
      <c r="RWO646" s="104"/>
      <c r="RWP646" s="60"/>
      <c r="RWQ646" s="61"/>
      <c r="RWR646" s="104"/>
      <c r="RWS646" s="60"/>
      <c r="RWT646" s="61"/>
      <c r="RWU646" s="104"/>
      <c r="RWV646" s="60"/>
      <c r="RWW646" s="61"/>
      <c r="RWX646" s="104"/>
      <c r="RWY646" s="60"/>
      <c r="RWZ646" s="61"/>
      <c r="RXA646" s="104"/>
      <c r="RXB646" s="60"/>
      <c r="RXC646" s="61"/>
      <c r="RXD646" s="104"/>
      <c r="RXE646" s="60"/>
      <c r="RXF646" s="61"/>
      <c r="RXG646" s="104"/>
      <c r="RXH646" s="60"/>
      <c r="RXI646" s="61"/>
      <c r="RXJ646" s="104"/>
      <c r="RXK646" s="60"/>
      <c r="RXL646" s="61"/>
      <c r="RXM646" s="104"/>
      <c r="RXN646" s="60"/>
      <c r="RXO646" s="61"/>
      <c r="RXP646" s="104"/>
      <c r="RXQ646" s="60"/>
      <c r="RXR646" s="61"/>
      <c r="RXS646" s="104"/>
      <c r="RXT646" s="60"/>
      <c r="RXU646" s="61"/>
      <c r="RXV646" s="104"/>
      <c r="RXW646" s="60"/>
      <c r="RXX646" s="61"/>
      <c r="RXY646" s="104"/>
      <c r="RXZ646" s="60"/>
      <c r="RYA646" s="61"/>
      <c r="RYB646" s="104"/>
      <c r="RYC646" s="60"/>
      <c r="RYD646" s="61"/>
      <c r="RYE646" s="104"/>
      <c r="RYF646" s="60"/>
      <c r="RYG646" s="61"/>
      <c r="RYH646" s="104"/>
      <c r="RYI646" s="60"/>
      <c r="RYJ646" s="61"/>
      <c r="RYK646" s="104"/>
      <c r="RYL646" s="60"/>
      <c r="RYM646" s="61"/>
      <c r="RYN646" s="104"/>
      <c r="RYO646" s="60"/>
      <c r="RYP646" s="61"/>
      <c r="RYQ646" s="104"/>
      <c r="RYR646" s="60"/>
      <c r="RYS646" s="61"/>
      <c r="RYT646" s="104"/>
      <c r="RYU646" s="60"/>
      <c r="RYV646" s="61"/>
      <c r="RYW646" s="104"/>
      <c r="RYX646" s="60"/>
      <c r="RYY646" s="61"/>
      <c r="RYZ646" s="104"/>
      <c r="RZA646" s="60"/>
      <c r="RZB646" s="61"/>
      <c r="RZC646" s="104"/>
      <c r="RZD646" s="60"/>
      <c r="RZE646" s="61"/>
      <c r="RZF646" s="104"/>
      <c r="RZG646" s="60"/>
      <c r="RZH646" s="61"/>
      <c r="RZI646" s="104"/>
      <c r="RZJ646" s="60"/>
      <c r="RZK646" s="61"/>
      <c r="RZL646" s="104"/>
      <c r="RZM646" s="60"/>
      <c r="RZN646" s="61"/>
      <c r="RZO646" s="104"/>
      <c r="RZP646" s="60"/>
      <c r="RZQ646" s="61"/>
      <c r="RZR646" s="104"/>
      <c r="RZS646" s="60"/>
      <c r="RZT646" s="61"/>
      <c r="RZU646" s="104"/>
      <c r="RZV646" s="60"/>
      <c r="RZW646" s="61"/>
      <c r="RZX646" s="104"/>
      <c r="RZY646" s="60"/>
      <c r="RZZ646" s="61"/>
      <c r="SAA646" s="104"/>
      <c r="SAB646" s="60"/>
      <c r="SAC646" s="61"/>
      <c r="SAD646" s="104"/>
      <c r="SAE646" s="60"/>
      <c r="SAF646" s="61"/>
      <c r="SAG646" s="104"/>
      <c r="SAH646" s="60"/>
      <c r="SAI646" s="61"/>
      <c r="SAJ646" s="104"/>
      <c r="SAK646" s="60"/>
      <c r="SAL646" s="61"/>
      <c r="SAM646" s="104"/>
      <c r="SAN646" s="60"/>
      <c r="SAO646" s="61"/>
      <c r="SAP646" s="104"/>
      <c r="SAQ646" s="60"/>
      <c r="SAR646" s="61"/>
      <c r="SAS646" s="104"/>
      <c r="SAT646" s="60"/>
      <c r="SAU646" s="61"/>
      <c r="SAV646" s="104"/>
      <c r="SAW646" s="60"/>
      <c r="SAX646" s="61"/>
      <c r="SAY646" s="104"/>
      <c r="SAZ646" s="60"/>
      <c r="SBA646" s="61"/>
      <c r="SBB646" s="104"/>
      <c r="SBC646" s="60"/>
      <c r="SBD646" s="61"/>
      <c r="SBE646" s="104"/>
      <c r="SBF646" s="60"/>
      <c r="SBG646" s="61"/>
      <c r="SBH646" s="104"/>
      <c r="SBI646" s="60"/>
      <c r="SBJ646" s="61"/>
      <c r="SBK646" s="104"/>
      <c r="SBL646" s="60"/>
      <c r="SBM646" s="61"/>
      <c r="SBN646" s="104"/>
      <c r="SBO646" s="60"/>
      <c r="SBP646" s="61"/>
      <c r="SBQ646" s="104"/>
      <c r="SBR646" s="60"/>
      <c r="SBS646" s="61"/>
      <c r="SBT646" s="104"/>
      <c r="SBU646" s="60"/>
      <c r="SBV646" s="61"/>
      <c r="SBW646" s="104"/>
      <c r="SBX646" s="60"/>
      <c r="SBY646" s="61"/>
      <c r="SBZ646" s="104"/>
      <c r="SCA646" s="60"/>
      <c r="SCB646" s="61"/>
      <c r="SCC646" s="104"/>
      <c r="SCD646" s="60"/>
      <c r="SCE646" s="61"/>
      <c r="SCF646" s="104"/>
      <c r="SCG646" s="60"/>
      <c r="SCH646" s="61"/>
      <c r="SCI646" s="104"/>
      <c r="SCJ646" s="60"/>
      <c r="SCK646" s="61"/>
      <c r="SCL646" s="104"/>
      <c r="SCM646" s="60"/>
      <c r="SCN646" s="61"/>
      <c r="SCO646" s="104"/>
      <c r="SCP646" s="60"/>
      <c r="SCQ646" s="61"/>
      <c r="SCR646" s="104"/>
      <c r="SCS646" s="60"/>
      <c r="SCT646" s="61"/>
      <c r="SCU646" s="104"/>
      <c r="SCV646" s="60"/>
      <c r="SCW646" s="61"/>
      <c r="SCX646" s="104"/>
      <c r="SCY646" s="60"/>
      <c r="SCZ646" s="61"/>
      <c r="SDA646" s="104"/>
      <c r="SDB646" s="60"/>
      <c r="SDC646" s="61"/>
      <c r="SDD646" s="104"/>
      <c r="SDE646" s="60"/>
      <c r="SDF646" s="61"/>
      <c r="SDG646" s="104"/>
      <c r="SDH646" s="60"/>
      <c r="SDI646" s="61"/>
      <c r="SDJ646" s="104"/>
      <c r="SDK646" s="60"/>
      <c r="SDL646" s="61"/>
      <c r="SDM646" s="104"/>
      <c r="SDN646" s="60"/>
      <c r="SDO646" s="61"/>
      <c r="SDP646" s="104"/>
      <c r="SDQ646" s="60"/>
      <c r="SDR646" s="61"/>
      <c r="SDS646" s="104"/>
      <c r="SDT646" s="60"/>
      <c r="SDU646" s="61"/>
      <c r="SDV646" s="104"/>
      <c r="SDW646" s="60"/>
      <c r="SDX646" s="61"/>
      <c r="SDY646" s="104"/>
      <c r="SDZ646" s="60"/>
      <c r="SEA646" s="61"/>
      <c r="SEB646" s="104"/>
      <c r="SEC646" s="60"/>
      <c r="SED646" s="61"/>
      <c r="SEE646" s="104"/>
      <c r="SEF646" s="60"/>
      <c r="SEG646" s="61"/>
      <c r="SEH646" s="104"/>
      <c r="SEI646" s="60"/>
      <c r="SEJ646" s="61"/>
      <c r="SEK646" s="104"/>
      <c r="SEL646" s="60"/>
      <c r="SEM646" s="61"/>
      <c r="SEN646" s="104"/>
      <c r="SEO646" s="60"/>
      <c r="SEP646" s="61"/>
      <c r="SEQ646" s="104"/>
      <c r="SER646" s="60"/>
      <c r="SES646" s="61"/>
      <c r="SET646" s="104"/>
      <c r="SEU646" s="60"/>
      <c r="SEV646" s="61"/>
      <c r="SEW646" s="104"/>
      <c r="SEX646" s="60"/>
      <c r="SEY646" s="61"/>
      <c r="SEZ646" s="104"/>
      <c r="SFA646" s="60"/>
      <c r="SFB646" s="61"/>
      <c r="SFC646" s="104"/>
      <c r="SFD646" s="60"/>
      <c r="SFE646" s="61"/>
      <c r="SFF646" s="104"/>
      <c r="SFG646" s="60"/>
      <c r="SFH646" s="61"/>
      <c r="SFI646" s="104"/>
      <c r="SFJ646" s="60"/>
      <c r="SFK646" s="61"/>
      <c r="SFL646" s="104"/>
      <c r="SFM646" s="60"/>
      <c r="SFN646" s="61"/>
      <c r="SFO646" s="104"/>
      <c r="SFP646" s="60"/>
      <c r="SFQ646" s="61"/>
      <c r="SFR646" s="104"/>
      <c r="SFS646" s="60"/>
      <c r="SFT646" s="61"/>
      <c r="SFU646" s="104"/>
      <c r="SFV646" s="60"/>
      <c r="SFW646" s="61"/>
      <c r="SFX646" s="104"/>
      <c r="SFY646" s="60"/>
      <c r="SFZ646" s="61"/>
      <c r="SGA646" s="104"/>
      <c r="SGB646" s="60"/>
      <c r="SGC646" s="61"/>
      <c r="SGD646" s="104"/>
      <c r="SGE646" s="60"/>
      <c r="SGF646" s="61"/>
      <c r="SGG646" s="104"/>
      <c r="SGH646" s="60"/>
      <c r="SGI646" s="61"/>
      <c r="SGJ646" s="104"/>
      <c r="SGK646" s="60"/>
      <c r="SGL646" s="61"/>
      <c r="SGM646" s="104"/>
      <c r="SGN646" s="60"/>
      <c r="SGO646" s="61"/>
      <c r="SGP646" s="104"/>
      <c r="SGQ646" s="60"/>
      <c r="SGR646" s="61"/>
      <c r="SGS646" s="104"/>
      <c r="SGT646" s="60"/>
      <c r="SGU646" s="61"/>
      <c r="SGV646" s="104"/>
      <c r="SGW646" s="60"/>
      <c r="SGX646" s="61"/>
      <c r="SGY646" s="104"/>
      <c r="SGZ646" s="60"/>
      <c r="SHA646" s="61"/>
      <c r="SHB646" s="104"/>
      <c r="SHC646" s="60"/>
      <c r="SHD646" s="61"/>
      <c r="SHE646" s="104"/>
      <c r="SHF646" s="60"/>
      <c r="SHG646" s="61"/>
      <c r="SHH646" s="104"/>
      <c r="SHI646" s="60"/>
      <c r="SHJ646" s="61"/>
      <c r="SHK646" s="104"/>
      <c r="SHL646" s="60"/>
      <c r="SHM646" s="61"/>
      <c r="SHN646" s="104"/>
      <c r="SHO646" s="60"/>
      <c r="SHP646" s="61"/>
      <c r="SHQ646" s="104"/>
      <c r="SHR646" s="60"/>
      <c r="SHS646" s="61"/>
      <c r="SHT646" s="104"/>
      <c r="SHU646" s="60"/>
      <c r="SHV646" s="61"/>
      <c r="SHW646" s="104"/>
      <c r="SHX646" s="60"/>
      <c r="SHY646" s="61"/>
      <c r="SHZ646" s="104"/>
      <c r="SIA646" s="60"/>
      <c r="SIB646" s="61"/>
      <c r="SIC646" s="104"/>
      <c r="SID646" s="60"/>
      <c r="SIE646" s="61"/>
      <c r="SIF646" s="104"/>
      <c r="SIG646" s="60"/>
      <c r="SIH646" s="61"/>
      <c r="SII646" s="104"/>
      <c r="SIJ646" s="60"/>
      <c r="SIK646" s="61"/>
      <c r="SIL646" s="104"/>
      <c r="SIM646" s="60"/>
      <c r="SIN646" s="61"/>
      <c r="SIO646" s="104"/>
      <c r="SIP646" s="60"/>
      <c r="SIQ646" s="61"/>
      <c r="SIR646" s="104"/>
      <c r="SIS646" s="60"/>
      <c r="SIT646" s="61"/>
      <c r="SIU646" s="104"/>
      <c r="SIV646" s="60"/>
      <c r="SIW646" s="61"/>
      <c r="SIX646" s="104"/>
      <c r="SIY646" s="60"/>
      <c r="SIZ646" s="61"/>
      <c r="SJA646" s="104"/>
      <c r="SJB646" s="60"/>
      <c r="SJC646" s="61"/>
      <c r="SJD646" s="104"/>
      <c r="SJE646" s="60"/>
      <c r="SJF646" s="61"/>
      <c r="SJG646" s="104"/>
      <c r="SJH646" s="60"/>
      <c r="SJI646" s="61"/>
      <c r="SJJ646" s="104"/>
      <c r="SJK646" s="60"/>
      <c r="SJL646" s="61"/>
      <c r="SJM646" s="104"/>
      <c r="SJN646" s="60"/>
      <c r="SJO646" s="61"/>
      <c r="SJP646" s="104"/>
      <c r="SJQ646" s="60"/>
      <c r="SJR646" s="61"/>
      <c r="SJS646" s="104"/>
      <c r="SJT646" s="60"/>
      <c r="SJU646" s="61"/>
      <c r="SJV646" s="104"/>
      <c r="SJW646" s="60"/>
      <c r="SJX646" s="61"/>
      <c r="SJY646" s="104"/>
      <c r="SJZ646" s="60"/>
      <c r="SKA646" s="61"/>
      <c r="SKB646" s="104"/>
      <c r="SKC646" s="60"/>
      <c r="SKD646" s="61"/>
      <c r="SKE646" s="104"/>
      <c r="SKF646" s="60"/>
      <c r="SKG646" s="61"/>
      <c r="SKH646" s="104"/>
      <c r="SKI646" s="60"/>
      <c r="SKJ646" s="61"/>
      <c r="SKK646" s="104"/>
      <c r="SKL646" s="60"/>
      <c r="SKM646" s="61"/>
      <c r="SKN646" s="104"/>
      <c r="SKO646" s="60"/>
      <c r="SKP646" s="61"/>
      <c r="SKQ646" s="104"/>
      <c r="SKR646" s="60"/>
      <c r="SKS646" s="61"/>
      <c r="SKT646" s="104"/>
      <c r="SKU646" s="60"/>
      <c r="SKV646" s="61"/>
      <c r="SKW646" s="104"/>
      <c r="SKX646" s="60"/>
      <c r="SKY646" s="61"/>
      <c r="SKZ646" s="104"/>
      <c r="SLA646" s="60"/>
      <c r="SLB646" s="61"/>
      <c r="SLC646" s="104"/>
      <c r="SLD646" s="60"/>
      <c r="SLE646" s="61"/>
      <c r="SLF646" s="104"/>
      <c r="SLG646" s="60"/>
      <c r="SLH646" s="61"/>
      <c r="SLI646" s="104"/>
      <c r="SLJ646" s="60"/>
      <c r="SLK646" s="61"/>
      <c r="SLL646" s="104"/>
      <c r="SLM646" s="60"/>
      <c r="SLN646" s="61"/>
      <c r="SLO646" s="104"/>
      <c r="SLP646" s="60"/>
      <c r="SLQ646" s="61"/>
      <c r="SLR646" s="104"/>
      <c r="SLS646" s="60"/>
      <c r="SLT646" s="61"/>
      <c r="SLU646" s="104"/>
      <c r="SLV646" s="60"/>
      <c r="SLW646" s="61"/>
      <c r="SLX646" s="104"/>
      <c r="SLY646" s="60"/>
      <c r="SLZ646" s="61"/>
      <c r="SMA646" s="104"/>
      <c r="SMB646" s="60"/>
      <c r="SMC646" s="61"/>
      <c r="SMD646" s="104"/>
      <c r="SME646" s="60"/>
      <c r="SMF646" s="61"/>
      <c r="SMG646" s="104"/>
      <c r="SMH646" s="60"/>
      <c r="SMI646" s="61"/>
      <c r="SMJ646" s="104"/>
      <c r="SMK646" s="60"/>
      <c r="SML646" s="61"/>
      <c r="SMM646" s="104"/>
      <c r="SMN646" s="60"/>
      <c r="SMO646" s="61"/>
      <c r="SMP646" s="104"/>
      <c r="SMQ646" s="60"/>
      <c r="SMR646" s="61"/>
      <c r="SMS646" s="104"/>
      <c r="SMT646" s="60"/>
      <c r="SMU646" s="61"/>
      <c r="SMV646" s="104"/>
      <c r="SMW646" s="60"/>
      <c r="SMX646" s="61"/>
      <c r="SMY646" s="104"/>
      <c r="SMZ646" s="60"/>
      <c r="SNA646" s="61"/>
      <c r="SNB646" s="104"/>
      <c r="SNC646" s="60"/>
      <c r="SND646" s="61"/>
      <c r="SNE646" s="104"/>
      <c r="SNF646" s="60"/>
      <c r="SNG646" s="61"/>
      <c r="SNH646" s="104"/>
      <c r="SNI646" s="60"/>
      <c r="SNJ646" s="61"/>
      <c r="SNK646" s="104"/>
      <c r="SNL646" s="60"/>
      <c r="SNM646" s="61"/>
      <c r="SNN646" s="104"/>
      <c r="SNO646" s="60"/>
      <c r="SNP646" s="61"/>
      <c r="SNQ646" s="104"/>
      <c r="SNR646" s="60"/>
      <c r="SNS646" s="61"/>
      <c r="SNT646" s="104"/>
      <c r="SNU646" s="60"/>
      <c r="SNV646" s="61"/>
      <c r="SNW646" s="104"/>
      <c r="SNX646" s="60"/>
      <c r="SNY646" s="61"/>
      <c r="SNZ646" s="104"/>
      <c r="SOA646" s="60"/>
      <c r="SOB646" s="61"/>
      <c r="SOC646" s="104"/>
      <c r="SOD646" s="60"/>
      <c r="SOE646" s="61"/>
      <c r="SOF646" s="104"/>
      <c r="SOG646" s="60"/>
      <c r="SOH646" s="61"/>
      <c r="SOI646" s="104"/>
      <c r="SOJ646" s="60"/>
      <c r="SOK646" s="61"/>
      <c r="SOL646" s="104"/>
      <c r="SOM646" s="60"/>
      <c r="SON646" s="61"/>
      <c r="SOO646" s="104"/>
      <c r="SOP646" s="60"/>
      <c r="SOQ646" s="61"/>
      <c r="SOR646" s="104"/>
      <c r="SOS646" s="60"/>
      <c r="SOT646" s="61"/>
      <c r="SOU646" s="104"/>
      <c r="SOV646" s="60"/>
      <c r="SOW646" s="61"/>
      <c r="SOX646" s="104"/>
      <c r="SOY646" s="60"/>
      <c r="SOZ646" s="61"/>
      <c r="SPA646" s="104"/>
      <c r="SPB646" s="60"/>
      <c r="SPC646" s="61"/>
      <c r="SPD646" s="104"/>
      <c r="SPE646" s="60"/>
      <c r="SPF646" s="61"/>
      <c r="SPG646" s="104"/>
      <c r="SPH646" s="60"/>
      <c r="SPI646" s="61"/>
      <c r="SPJ646" s="104"/>
      <c r="SPK646" s="60"/>
      <c r="SPL646" s="61"/>
      <c r="SPM646" s="104"/>
      <c r="SPN646" s="60"/>
      <c r="SPO646" s="61"/>
      <c r="SPP646" s="104"/>
      <c r="SPQ646" s="60"/>
      <c r="SPR646" s="61"/>
      <c r="SPS646" s="104"/>
      <c r="SPT646" s="60"/>
      <c r="SPU646" s="61"/>
      <c r="SPV646" s="104"/>
      <c r="SPW646" s="60"/>
      <c r="SPX646" s="61"/>
      <c r="SPY646" s="104"/>
      <c r="SPZ646" s="60"/>
      <c r="SQA646" s="61"/>
      <c r="SQB646" s="104"/>
      <c r="SQC646" s="60"/>
      <c r="SQD646" s="61"/>
      <c r="SQE646" s="104"/>
      <c r="SQF646" s="60"/>
      <c r="SQG646" s="61"/>
      <c r="SQH646" s="104"/>
      <c r="SQI646" s="60"/>
      <c r="SQJ646" s="61"/>
      <c r="SQK646" s="104"/>
      <c r="SQL646" s="60"/>
      <c r="SQM646" s="61"/>
      <c r="SQN646" s="104"/>
      <c r="SQO646" s="60"/>
      <c r="SQP646" s="61"/>
      <c r="SQQ646" s="104"/>
      <c r="SQR646" s="60"/>
      <c r="SQS646" s="61"/>
      <c r="SQT646" s="104"/>
      <c r="SQU646" s="60"/>
      <c r="SQV646" s="61"/>
      <c r="SQW646" s="104"/>
      <c r="SQX646" s="60"/>
      <c r="SQY646" s="61"/>
      <c r="SQZ646" s="104"/>
      <c r="SRA646" s="60"/>
      <c r="SRB646" s="61"/>
      <c r="SRC646" s="104"/>
      <c r="SRD646" s="60"/>
      <c r="SRE646" s="61"/>
      <c r="SRF646" s="104"/>
      <c r="SRG646" s="60"/>
      <c r="SRH646" s="61"/>
      <c r="SRI646" s="104"/>
      <c r="SRJ646" s="60"/>
      <c r="SRK646" s="61"/>
      <c r="SRL646" s="104"/>
      <c r="SRM646" s="60"/>
      <c r="SRN646" s="61"/>
      <c r="SRO646" s="104"/>
      <c r="SRP646" s="60"/>
      <c r="SRQ646" s="61"/>
      <c r="SRR646" s="104"/>
      <c r="SRS646" s="60"/>
      <c r="SRT646" s="61"/>
      <c r="SRU646" s="104"/>
      <c r="SRV646" s="60"/>
      <c r="SRW646" s="61"/>
      <c r="SRX646" s="104"/>
      <c r="SRY646" s="60"/>
      <c r="SRZ646" s="61"/>
      <c r="SSA646" s="104"/>
      <c r="SSB646" s="60"/>
      <c r="SSC646" s="61"/>
      <c r="SSD646" s="104"/>
      <c r="SSE646" s="60"/>
      <c r="SSF646" s="61"/>
      <c r="SSG646" s="104"/>
      <c r="SSH646" s="60"/>
      <c r="SSI646" s="61"/>
      <c r="SSJ646" s="104"/>
      <c r="SSK646" s="60"/>
      <c r="SSL646" s="61"/>
      <c r="SSM646" s="104"/>
      <c r="SSN646" s="60"/>
      <c r="SSO646" s="61"/>
      <c r="SSP646" s="104"/>
      <c r="SSQ646" s="60"/>
      <c r="SSR646" s="61"/>
      <c r="SSS646" s="104"/>
      <c r="SST646" s="60"/>
      <c r="SSU646" s="61"/>
      <c r="SSV646" s="104"/>
      <c r="SSW646" s="60"/>
      <c r="SSX646" s="61"/>
      <c r="SSY646" s="104"/>
      <c r="SSZ646" s="60"/>
      <c r="STA646" s="61"/>
      <c r="STB646" s="104"/>
      <c r="STC646" s="60"/>
      <c r="STD646" s="61"/>
      <c r="STE646" s="104"/>
      <c r="STF646" s="60"/>
      <c r="STG646" s="61"/>
      <c r="STH646" s="104"/>
      <c r="STI646" s="60"/>
      <c r="STJ646" s="61"/>
      <c r="STK646" s="104"/>
      <c r="STL646" s="60"/>
      <c r="STM646" s="61"/>
      <c r="STN646" s="104"/>
      <c r="STO646" s="60"/>
      <c r="STP646" s="61"/>
      <c r="STQ646" s="104"/>
      <c r="STR646" s="60"/>
      <c r="STS646" s="61"/>
      <c r="STT646" s="104"/>
      <c r="STU646" s="60"/>
      <c r="STV646" s="61"/>
      <c r="STW646" s="104"/>
      <c r="STX646" s="60"/>
      <c r="STY646" s="61"/>
      <c r="STZ646" s="104"/>
      <c r="SUA646" s="60"/>
      <c r="SUB646" s="61"/>
      <c r="SUC646" s="104"/>
      <c r="SUD646" s="60"/>
      <c r="SUE646" s="61"/>
      <c r="SUF646" s="104"/>
      <c r="SUG646" s="60"/>
      <c r="SUH646" s="61"/>
      <c r="SUI646" s="104"/>
      <c r="SUJ646" s="60"/>
      <c r="SUK646" s="61"/>
      <c r="SUL646" s="104"/>
      <c r="SUM646" s="60"/>
      <c r="SUN646" s="61"/>
      <c r="SUO646" s="104"/>
      <c r="SUP646" s="60"/>
      <c r="SUQ646" s="61"/>
      <c r="SUR646" s="104"/>
      <c r="SUS646" s="60"/>
      <c r="SUT646" s="61"/>
      <c r="SUU646" s="104"/>
      <c r="SUV646" s="60"/>
      <c r="SUW646" s="61"/>
      <c r="SUX646" s="104"/>
      <c r="SUY646" s="60"/>
      <c r="SUZ646" s="61"/>
      <c r="SVA646" s="104"/>
      <c r="SVB646" s="60"/>
      <c r="SVC646" s="61"/>
      <c r="SVD646" s="104"/>
      <c r="SVE646" s="60"/>
      <c r="SVF646" s="61"/>
      <c r="SVG646" s="104"/>
      <c r="SVH646" s="60"/>
      <c r="SVI646" s="61"/>
      <c r="SVJ646" s="104"/>
      <c r="SVK646" s="60"/>
      <c r="SVL646" s="61"/>
      <c r="SVM646" s="104"/>
      <c r="SVN646" s="60"/>
      <c r="SVO646" s="61"/>
      <c r="SVP646" s="104"/>
      <c r="SVQ646" s="60"/>
      <c r="SVR646" s="61"/>
      <c r="SVS646" s="104"/>
      <c r="SVT646" s="60"/>
      <c r="SVU646" s="61"/>
      <c r="SVV646" s="104"/>
      <c r="SVW646" s="60"/>
      <c r="SVX646" s="61"/>
      <c r="SVY646" s="104"/>
      <c r="SVZ646" s="60"/>
      <c r="SWA646" s="61"/>
      <c r="SWB646" s="104"/>
      <c r="SWC646" s="60"/>
      <c r="SWD646" s="61"/>
      <c r="SWE646" s="104"/>
      <c r="SWF646" s="60"/>
      <c r="SWG646" s="61"/>
      <c r="SWH646" s="104"/>
      <c r="SWI646" s="60"/>
      <c r="SWJ646" s="61"/>
      <c r="SWK646" s="104"/>
      <c r="SWL646" s="60"/>
      <c r="SWM646" s="61"/>
      <c r="SWN646" s="104"/>
      <c r="SWO646" s="60"/>
      <c r="SWP646" s="61"/>
      <c r="SWQ646" s="104"/>
      <c r="SWR646" s="60"/>
      <c r="SWS646" s="61"/>
      <c r="SWT646" s="104"/>
      <c r="SWU646" s="60"/>
      <c r="SWV646" s="61"/>
      <c r="SWW646" s="104"/>
      <c r="SWX646" s="60"/>
      <c r="SWY646" s="61"/>
      <c r="SWZ646" s="104"/>
      <c r="SXA646" s="60"/>
      <c r="SXB646" s="61"/>
      <c r="SXC646" s="104"/>
      <c r="SXD646" s="60"/>
      <c r="SXE646" s="61"/>
      <c r="SXF646" s="104"/>
      <c r="SXG646" s="60"/>
      <c r="SXH646" s="61"/>
      <c r="SXI646" s="104"/>
      <c r="SXJ646" s="60"/>
      <c r="SXK646" s="61"/>
      <c r="SXL646" s="104"/>
      <c r="SXM646" s="60"/>
      <c r="SXN646" s="61"/>
      <c r="SXO646" s="104"/>
      <c r="SXP646" s="60"/>
      <c r="SXQ646" s="61"/>
      <c r="SXR646" s="104"/>
      <c r="SXS646" s="60"/>
      <c r="SXT646" s="61"/>
      <c r="SXU646" s="104"/>
      <c r="SXV646" s="60"/>
      <c r="SXW646" s="61"/>
      <c r="SXX646" s="104"/>
      <c r="SXY646" s="60"/>
      <c r="SXZ646" s="61"/>
      <c r="SYA646" s="104"/>
      <c r="SYB646" s="60"/>
      <c r="SYC646" s="61"/>
      <c r="SYD646" s="104"/>
      <c r="SYE646" s="60"/>
      <c r="SYF646" s="61"/>
      <c r="SYG646" s="104"/>
      <c r="SYH646" s="60"/>
      <c r="SYI646" s="61"/>
      <c r="SYJ646" s="104"/>
      <c r="SYK646" s="60"/>
      <c r="SYL646" s="61"/>
      <c r="SYM646" s="104"/>
      <c r="SYN646" s="60"/>
      <c r="SYO646" s="61"/>
      <c r="SYP646" s="104"/>
      <c r="SYQ646" s="60"/>
      <c r="SYR646" s="61"/>
      <c r="SYS646" s="104"/>
      <c r="SYT646" s="60"/>
      <c r="SYU646" s="61"/>
      <c r="SYV646" s="104"/>
      <c r="SYW646" s="60"/>
      <c r="SYX646" s="61"/>
      <c r="SYY646" s="104"/>
      <c r="SYZ646" s="60"/>
      <c r="SZA646" s="61"/>
      <c r="SZB646" s="104"/>
      <c r="SZC646" s="60"/>
      <c r="SZD646" s="61"/>
      <c r="SZE646" s="104"/>
      <c r="SZF646" s="60"/>
      <c r="SZG646" s="61"/>
      <c r="SZH646" s="104"/>
      <c r="SZI646" s="60"/>
      <c r="SZJ646" s="61"/>
      <c r="SZK646" s="104"/>
      <c r="SZL646" s="60"/>
      <c r="SZM646" s="61"/>
      <c r="SZN646" s="104"/>
      <c r="SZO646" s="60"/>
      <c r="SZP646" s="61"/>
      <c r="SZQ646" s="104"/>
      <c r="SZR646" s="60"/>
      <c r="SZS646" s="61"/>
      <c r="SZT646" s="104"/>
      <c r="SZU646" s="60"/>
      <c r="SZV646" s="61"/>
      <c r="SZW646" s="104"/>
      <c r="SZX646" s="60"/>
      <c r="SZY646" s="61"/>
      <c r="SZZ646" s="104"/>
      <c r="TAA646" s="60"/>
      <c r="TAB646" s="61"/>
      <c r="TAC646" s="104"/>
      <c r="TAD646" s="60"/>
      <c r="TAE646" s="61"/>
      <c r="TAF646" s="104"/>
      <c r="TAG646" s="60"/>
      <c r="TAH646" s="61"/>
      <c r="TAI646" s="104"/>
      <c r="TAJ646" s="60"/>
      <c r="TAK646" s="61"/>
      <c r="TAL646" s="104"/>
      <c r="TAM646" s="60"/>
      <c r="TAN646" s="61"/>
      <c r="TAO646" s="104"/>
      <c r="TAP646" s="60"/>
      <c r="TAQ646" s="61"/>
      <c r="TAR646" s="104"/>
      <c r="TAS646" s="60"/>
      <c r="TAT646" s="61"/>
      <c r="TAU646" s="104"/>
      <c r="TAV646" s="60"/>
      <c r="TAW646" s="61"/>
      <c r="TAX646" s="104"/>
      <c r="TAY646" s="60"/>
      <c r="TAZ646" s="61"/>
      <c r="TBA646" s="104"/>
      <c r="TBB646" s="60"/>
      <c r="TBC646" s="61"/>
      <c r="TBD646" s="104"/>
      <c r="TBE646" s="60"/>
      <c r="TBF646" s="61"/>
      <c r="TBG646" s="104"/>
      <c r="TBH646" s="60"/>
      <c r="TBI646" s="61"/>
      <c r="TBJ646" s="104"/>
      <c r="TBK646" s="60"/>
      <c r="TBL646" s="61"/>
      <c r="TBM646" s="104"/>
      <c r="TBN646" s="60"/>
      <c r="TBO646" s="61"/>
      <c r="TBP646" s="104"/>
      <c r="TBQ646" s="60"/>
      <c r="TBR646" s="61"/>
      <c r="TBS646" s="104"/>
      <c r="TBT646" s="60"/>
      <c r="TBU646" s="61"/>
      <c r="TBV646" s="104"/>
      <c r="TBW646" s="60"/>
      <c r="TBX646" s="61"/>
      <c r="TBY646" s="104"/>
      <c r="TBZ646" s="60"/>
      <c r="TCA646" s="61"/>
      <c r="TCB646" s="104"/>
      <c r="TCC646" s="60"/>
      <c r="TCD646" s="61"/>
      <c r="TCE646" s="104"/>
      <c r="TCF646" s="60"/>
      <c r="TCG646" s="61"/>
      <c r="TCH646" s="104"/>
      <c r="TCI646" s="60"/>
      <c r="TCJ646" s="61"/>
      <c r="TCK646" s="104"/>
      <c r="TCL646" s="60"/>
      <c r="TCM646" s="61"/>
      <c r="TCN646" s="104"/>
      <c r="TCO646" s="60"/>
      <c r="TCP646" s="61"/>
      <c r="TCQ646" s="104"/>
      <c r="TCR646" s="60"/>
      <c r="TCS646" s="61"/>
      <c r="TCT646" s="104"/>
      <c r="TCU646" s="60"/>
      <c r="TCV646" s="61"/>
      <c r="TCW646" s="104"/>
      <c r="TCX646" s="60"/>
      <c r="TCY646" s="61"/>
      <c r="TCZ646" s="104"/>
      <c r="TDA646" s="60"/>
      <c r="TDB646" s="61"/>
      <c r="TDC646" s="104"/>
      <c r="TDD646" s="60"/>
      <c r="TDE646" s="61"/>
      <c r="TDF646" s="104"/>
      <c r="TDG646" s="60"/>
      <c r="TDH646" s="61"/>
      <c r="TDI646" s="104"/>
      <c r="TDJ646" s="60"/>
      <c r="TDK646" s="61"/>
      <c r="TDL646" s="104"/>
      <c r="TDM646" s="60"/>
      <c r="TDN646" s="61"/>
      <c r="TDO646" s="104"/>
      <c r="TDP646" s="60"/>
      <c r="TDQ646" s="61"/>
      <c r="TDR646" s="104"/>
      <c r="TDS646" s="60"/>
      <c r="TDT646" s="61"/>
      <c r="TDU646" s="104"/>
      <c r="TDV646" s="60"/>
      <c r="TDW646" s="61"/>
      <c r="TDX646" s="104"/>
      <c r="TDY646" s="60"/>
      <c r="TDZ646" s="61"/>
      <c r="TEA646" s="104"/>
      <c r="TEB646" s="60"/>
      <c r="TEC646" s="61"/>
      <c r="TED646" s="104"/>
      <c r="TEE646" s="60"/>
      <c r="TEF646" s="61"/>
      <c r="TEG646" s="104"/>
      <c r="TEH646" s="60"/>
      <c r="TEI646" s="61"/>
      <c r="TEJ646" s="104"/>
      <c r="TEK646" s="60"/>
      <c r="TEL646" s="61"/>
      <c r="TEM646" s="104"/>
      <c r="TEN646" s="60"/>
      <c r="TEO646" s="61"/>
      <c r="TEP646" s="104"/>
      <c r="TEQ646" s="60"/>
      <c r="TER646" s="61"/>
      <c r="TES646" s="104"/>
      <c r="TET646" s="60"/>
      <c r="TEU646" s="61"/>
      <c r="TEV646" s="104"/>
      <c r="TEW646" s="60"/>
      <c r="TEX646" s="61"/>
      <c r="TEY646" s="104"/>
      <c r="TEZ646" s="60"/>
      <c r="TFA646" s="61"/>
      <c r="TFB646" s="104"/>
      <c r="TFC646" s="60"/>
      <c r="TFD646" s="61"/>
      <c r="TFE646" s="104"/>
      <c r="TFF646" s="60"/>
      <c r="TFG646" s="61"/>
      <c r="TFH646" s="104"/>
      <c r="TFI646" s="60"/>
      <c r="TFJ646" s="61"/>
      <c r="TFK646" s="104"/>
      <c r="TFL646" s="60"/>
      <c r="TFM646" s="61"/>
      <c r="TFN646" s="104"/>
      <c r="TFO646" s="60"/>
      <c r="TFP646" s="61"/>
      <c r="TFQ646" s="104"/>
      <c r="TFR646" s="60"/>
      <c r="TFS646" s="61"/>
      <c r="TFT646" s="104"/>
      <c r="TFU646" s="60"/>
      <c r="TFV646" s="61"/>
      <c r="TFW646" s="104"/>
      <c r="TFX646" s="60"/>
      <c r="TFY646" s="61"/>
      <c r="TFZ646" s="104"/>
      <c r="TGA646" s="60"/>
      <c r="TGB646" s="61"/>
      <c r="TGC646" s="104"/>
      <c r="TGD646" s="60"/>
      <c r="TGE646" s="61"/>
      <c r="TGF646" s="104"/>
      <c r="TGG646" s="60"/>
      <c r="TGH646" s="61"/>
      <c r="TGI646" s="104"/>
      <c r="TGJ646" s="60"/>
      <c r="TGK646" s="61"/>
      <c r="TGL646" s="104"/>
      <c r="TGM646" s="60"/>
      <c r="TGN646" s="61"/>
      <c r="TGO646" s="104"/>
      <c r="TGP646" s="60"/>
      <c r="TGQ646" s="61"/>
      <c r="TGR646" s="104"/>
      <c r="TGS646" s="60"/>
      <c r="TGT646" s="61"/>
      <c r="TGU646" s="104"/>
      <c r="TGV646" s="60"/>
      <c r="TGW646" s="61"/>
      <c r="TGX646" s="104"/>
      <c r="TGY646" s="60"/>
      <c r="TGZ646" s="61"/>
      <c r="THA646" s="104"/>
      <c r="THB646" s="60"/>
      <c r="THC646" s="61"/>
      <c r="THD646" s="104"/>
      <c r="THE646" s="60"/>
      <c r="THF646" s="61"/>
      <c r="THG646" s="104"/>
      <c r="THH646" s="60"/>
      <c r="THI646" s="61"/>
      <c r="THJ646" s="104"/>
      <c r="THK646" s="60"/>
      <c r="THL646" s="61"/>
      <c r="THM646" s="104"/>
      <c r="THN646" s="60"/>
      <c r="THO646" s="61"/>
      <c r="THP646" s="104"/>
      <c r="THQ646" s="60"/>
      <c r="THR646" s="61"/>
      <c r="THS646" s="104"/>
      <c r="THT646" s="60"/>
      <c r="THU646" s="61"/>
      <c r="THV646" s="104"/>
      <c r="THW646" s="60"/>
      <c r="THX646" s="61"/>
      <c r="THY646" s="104"/>
      <c r="THZ646" s="60"/>
      <c r="TIA646" s="61"/>
      <c r="TIB646" s="104"/>
      <c r="TIC646" s="60"/>
      <c r="TID646" s="61"/>
      <c r="TIE646" s="104"/>
      <c r="TIF646" s="60"/>
      <c r="TIG646" s="61"/>
      <c r="TIH646" s="104"/>
      <c r="TII646" s="60"/>
      <c r="TIJ646" s="61"/>
      <c r="TIK646" s="104"/>
      <c r="TIL646" s="60"/>
      <c r="TIM646" s="61"/>
      <c r="TIN646" s="104"/>
      <c r="TIO646" s="60"/>
      <c r="TIP646" s="61"/>
      <c r="TIQ646" s="104"/>
      <c r="TIR646" s="60"/>
      <c r="TIS646" s="61"/>
      <c r="TIT646" s="104"/>
      <c r="TIU646" s="60"/>
      <c r="TIV646" s="61"/>
      <c r="TIW646" s="104"/>
      <c r="TIX646" s="60"/>
      <c r="TIY646" s="61"/>
      <c r="TIZ646" s="104"/>
      <c r="TJA646" s="60"/>
      <c r="TJB646" s="61"/>
      <c r="TJC646" s="104"/>
      <c r="TJD646" s="60"/>
      <c r="TJE646" s="61"/>
      <c r="TJF646" s="104"/>
      <c r="TJG646" s="60"/>
      <c r="TJH646" s="61"/>
      <c r="TJI646" s="104"/>
      <c r="TJJ646" s="60"/>
      <c r="TJK646" s="61"/>
      <c r="TJL646" s="104"/>
      <c r="TJM646" s="60"/>
      <c r="TJN646" s="61"/>
      <c r="TJO646" s="104"/>
      <c r="TJP646" s="60"/>
      <c r="TJQ646" s="61"/>
      <c r="TJR646" s="104"/>
      <c r="TJS646" s="60"/>
      <c r="TJT646" s="61"/>
      <c r="TJU646" s="104"/>
      <c r="TJV646" s="60"/>
      <c r="TJW646" s="61"/>
      <c r="TJX646" s="104"/>
      <c r="TJY646" s="60"/>
      <c r="TJZ646" s="61"/>
      <c r="TKA646" s="104"/>
      <c r="TKB646" s="60"/>
      <c r="TKC646" s="61"/>
      <c r="TKD646" s="104"/>
      <c r="TKE646" s="60"/>
      <c r="TKF646" s="61"/>
      <c r="TKG646" s="104"/>
      <c r="TKH646" s="60"/>
      <c r="TKI646" s="61"/>
      <c r="TKJ646" s="104"/>
      <c r="TKK646" s="60"/>
      <c r="TKL646" s="61"/>
      <c r="TKM646" s="104"/>
      <c r="TKN646" s="60"/>
      <c r="TKO646" s="61"/>
      <c r="TKP646" s="104"/>
      <c r="TKQ646" s="60"/>
      <c r="TKR646" s="61"/>
      <c r="TKS646" s="104"/>
      <c r="TKT646" s="60"/>
      <c r="TKU646" s="61"/>
      <c r="TKV646" s="104"/>
      <c r="TKW646" s="60"/>
      <c r="TKX646" s="61"/>
      <c r="TKY646" s="104"/>
      <c r="TKZ646" s="60"/>
      <c r="TLA646" s="61"/>
      <c r="TLB646" s="104"/>
      <c r="TLC646" s="60"/>
      <c r="TLD646" s="61"/>
      <c r="TLE646" s="104"/>
      <c r="TLF646" s="60"/>
      <c r="TLG646" s="61"/>
      <c r="TLH646" s="104"/>
      <c r="TLI646" s="60"/>
      <c r="TLJ646" s="61"/>
      <c r="TLK646" s="104"/>
      <c r="TLL646" s="60"/>
      <c r="TLM646" s="61"/>
      <c r="TLN646" s="104"/>
      <c r="TLO646" s="60"/>
      <c r="TLP646" s="61"/>
      <c r="TLQ646" s="104"/>
      <c r="TLR646" s="60"/>
      <c r="TLS646" s="61"/>
      <c r="TLT646" s="104"/>
      <c r="TLU646" s="60"/>
      <c r="TLV646" s="61"/>
      <c r="TLW646" s="104"/>
      <c r="TLX646" s="60"/>
      <c r="TLY646" s="61"/>
      <c r="TLZ646" s="104"/>
      <c r="TMA646" s="60"/>
      <c r="TMB646" s="61"/>
      <c r="TMC646" s="104"/>
      <c r="TMD646" s="60"/>
      <c r="TME646" s="61"/>
      <c r="TMF646" s="104"/>
      <c r="TMG646" s="60"/>
      <c r="TMH646" s="61"/>
      <c r="TMI646" s="104"/>
      <c r="TMJ646" s="60"/>
      <c r="TMK646" s="61"/>
      <c r="TML646" s="104"/>
      <c r="TMM646" s="60"/>
      <c r="TMN646" s="61"/>
      <c r="TMO646" s="104"/>
      <c r="TMP646" s="60"/>
      <c r="TMQ646" s="61"/>
      <c r="TMR646" s="104"/>
      <c r="TMS646" s="60"/>
      <c r="TMT646" s="61"/>
      <c r="TMU646" s="104"/>
      <c r="TMV646" s="60"/>
      <c r="TMW646" s="61"/>
      <c r="TMX646" s="104"/>
      <c r="TMY646" s="60"/>
      <c r="TMZ646" s="61"/>
      <c r="TNA646" s="104"/>
      <c r="TNB646" s="60"/>
      <c r="TNC646" s="61"/>
      <c r="TND646" s="104"/>
      <c r="TNE646" s="60"/>
      <c r="TNF646" s="61"/>
      <c r="TNG646" s="104"/>
      <c r="TNH646" s="60"/>
      <c r="TNI646" s="61"/>
      <c r="TNJ646" s="104"/>
      <c r="TNK646" s="60"/>
      <c r="TNL646" s="61"/>
      <c r="TNM646" s="104"/>
      <c r="TNN646" s="60"/>
      <c r="TNO646" s="61"/>
      <c r="TNP646" s="104"/>
      <c r="TNQ646" s="60"/>
      <c r="TNR646" s="61"/>
      <c r="TNS646" s="104"/>
      <c r="TNT646" s="60"/>
      <c r="TNU646" s="61"/>
      <c r="TNV646" s="104"/>
      <c r="TNW646" s="60"/>
      <c r="TNX646" s="61"/>
      <c r="TNY646" s="104"/>
      <c r="TNZ646" s="60"/>
      <c r="TOA646" s="61"/>
      <c r="TOB646" s="104"/>
      <c r="TOC646" s="60"/>
      <c r="TOD646" s="61"/>
      <c r="TOE646" s="104"/>
      <c r="TOF646" s="60"/>
      <c r="TOG646" s="61"/>
      <c r="TOH646" s="104"/>
      <c r="TOI646" s="60"/>
      <c r="TOJ646" s="61"/>
      <c r="TOK646" s="104"/>
      <c r="TOL646" s="60"/>
      <c r="TOM646" s="61"/>
      <c r="TON646" s="104"/>
      <c r="TOO646" s="60"/>
      <c r="TOP646" s="61"/>
      <c r="TOQ646" s="104"/>
      <c r="TOR646" s="60"/>
      <c r="TOS646" s="61"/>
      <c r="TOT646" s="104"/>
      <c r="TOU646" s="60"/>
      <c r="TOV646" s="61"/>
      <c r="TOW646" s="104"/>
      <c r="TOX646" s="60"/>
      <c r="TOY646" s="61"/>
      <c r="TOZ646" s="104"/>
      <c r="TPA646" s="60"/>
      <c r="TPB646" s="61"/>
      <c r="TPC646" s="104"/>
      <c r="TPD646" s="60"/>
      <c r="TPE646" s="61"/>
      <c r="TPF646" s="104"/>
      <c r="TPG646" s="60"/>
      <c r="TPH646" s="61"/>
      <c r="TPI646" s="104"/>
      <c r="TPJ646" s="60"/>
      <c r="TPK646" s="61"/>
      <c r="TPL646" s="104"/>
      <c r="TPM646" s="60"/>
      <c r="TPN646" s="61"/>
      <c r="TPO646" s="104"/>
      <c r="TPP646" s="60"/>
      <c r="TPQ646" s="61"/>
      <c r="TPR646" s="104"/>
      <c r="TPS646" s="60"/>
      <c r="TPT646" s="61"/>
      <c r="TPU646" s="104"/>
      <c r="TPV646" s="60"/>
      <c r="TPW646" s="61"/>
      <c r="TPX646" s="104"/>
      <c r="TPY646" s="60"/>
      <c r="TPZ646" s="61"/>
      <c r="TQA646" s="104"/>
      <c r="TQB646" s="60"/>
      <c r="TQC646" s="61"/>
      <c r="TQD646" s="104"/>
      <c r="TQE646" s="60"/>
      <c r="TQF646" s="61"/>
      <c r="TQG646" s="104"/>
      <c r="TQH646" s="60"/>
      <c r="TQI646" s="61"/>
      <c r="TQJ646" s="104"/>
      <c r="TQK646" s="60"/>
      <c r="TQL646" s="61"/>
      <c r="TQM646" s="104"/>
      <c r="TQN646" s="60"/>
      <c r="TQO646" s="61"/>
      <c r="TQP646" s="104"/>
      <c r="TQQ646" s="60"/>
      <c r="TQR646" s="61"/>
      <c r="TQS646" s="104"/>
      <c r="TQT646" s="60"/>
      <c r="TQU646" s="61"/>
      <c r="TQV646" s="104"/>
      <c r="TQW646" s="60"/>
      <c r="TQX646" s="61"/>
      <c r="TQY646" s="104"/>
      <c r="TQZ646" s="60"/>
      <c r="TRA646" s="61"/>
      <c r="TRB646" s="104"/>
      <c r="TRC646" s="60"/>
      <c r="TRD646" s="61"/>
      <c r="TRE646" s="104"/>
      <c r="TRF646" s="60"/>
      <c r="TRG646" s="61"/>
      <c r="TRH646" s="104"/>
      <c r="TRI646" s="60"/>
      <c r="TRJ646" s="61"/>
      <c r="TRK646" s="104"/>
      <c r="TRL646" s="60"/>
      <c r="TRM646" s="61"/>
      <c r="TRN646" s="104"/>
      <c r="TRO646" s="60"/>
      <c r="TRP646" s="61"/>
      <c r="TRQ646" s="104"/>
      <c r="TRR646" s="60"/>
      <c r="TRS646" s="61"/>
      <c r="TRT646" s="104"/>
      <c r="TRU646" s="60"/>
      <c r="TRV646" s="61"/>
      <c r="TRW646" s="104"/>
      <c r="TRX646" s="60"/>
      <c r="TRY646" s="61"/>
      <c r="TRZ646" s="104"/>
      <c r="TSA646" s="60"/>
      <c r="TSB646" s="61"/>
      <c r="TSC646" s="104"/>
      <c r="TSD646" s="60"/>
      <c r="TSE646" s="61"/>
      <c r="TSF646" s="104"/>
      <c r="TSG646" s="60"/>
      <c r="TSH646" s="61"/>
      <c r="TSI646" s="104"/>
      <c r="TSJ646" s="60"/>
      <c r="TSK646" s="61"/>
      <c r="TSL646" s="104"/>
      <c r="TSM646" s="60"/>
      <c r="TSN646" s="61"/>
      <c r="TSO646" s="104"/>
      <c r="TSP646" s="60"/>
      <c r="TSQ646" s="61"/>
      <c r="TSR646" s="104"/>
      <c r="TSS646" s="60"/>
      <c r="TST646" s="61"/>
      <c r="TSU646" s="104"/>
      <c r="TSV646" s="60"/>
      <c r="TSW646" s="61"/>
      <c r="TSX646" s="104"/>
      <c r="TSY646" s="60"/>
      <c r="TSZ646" s="61"/>
      <c r="TTA646" s="104"/>
      <c r="TTB646" s="60"/>
      <c r="TTC646" s="61"/>
      <c r="TTD646" s="104"/>
      <c r="TTE646" s="60"/>
      <c r="TTF646" s="61"/>
      <c r="TTG646" s="104"/>
      <c r="TTH646" s="60"/>
      <c r="TTI646" s="61"/>
      <c r="TTJ646" s="104"/>
      <c r="TTK646" s="60"/>
      <c r="TTL646" s="61"/>
      <c r="TTM646" s="104"/>
      <c r="TTN646" s="60"/>
      <c r="TTO646" s="61"/>
      <c r="TTP646" s="104"/>
      <c r="TTQ646" s="60"/>
      <c r="TTR646" s="61"/>
      <c r="TTS646" s="104"/>
      <c r="TTT646" s="60"/>
      <c r="TTU646" s="61"/>
      <c r="TTV646" s="104"/>
      <c r="TTW646" s="60"/>
      <c r="TTX646" s="61"/>
      <c r="TTY646" s="104"/>
      <c r="TTZ646" s="60"/>
      <c r="TUA646" s="61"/>
      <c r="TUB646" s="104"/>
      <c r="TUC646" s="60"/>
      <c r="TUD646" s="61"/>
      <c r="TUE646" s="104"/>
      <c r="TUF646" s="60"/>
      <c r="TUG646" s="61"/>
      <c r="TUH646" s="104"/>
      <c r="TUI646" s="60"/>
      <c r="TUJ646" s="61"/>
      <c r="TUK646" s="104"/>
      <c r="TUL646" s="60"/>
      <c r="TUM646" s="61"/>
      <c r="TUN646" s="104"/>
      <c r="TUO646" s="60"/>
      <c r="TUP646" s="61"/>
      <c r="TUQ646" s="104"/>
      <c r="TUR646" s="60"/>
      <c r="TUS646" s="61"/>
      <c r="TUT646" s="104"/>
      <c r="TUU646" s="60"/>
      <c r="TUV646" s="61"/>
      <c r="TUW646" s="104"/>
      <c r="TUX646" s="60"/>
      <c r="TUY646" s="61"/>
      <c r="TUZ646" s="104"/>
      <c r="TVA646" s="60"/>
      <c r="TVB646" s="61"/>
      <c r="TVC646" s="104"/>
      <c r="TVD646" s="60"/>
      <c r="TVE646" s="61"/>
      <c r="TVF646" s="104"/>
      <c r="TVG646" s="60"/>
      <c r="TVH646" s="61"/>
      <c r="TVI646" s="104"/>
      <c r="TVJ646" s="60"/>
      <c r="TVK646" s="61"/>
      <c r="TVL646" s="104"/>
      <c r="TVM646" s="60"/>
      <c r="TVN646" s="61"/>
      <c r="TVO646" s="104"/>
      <c r="TVP646" s="60"/>
      <c r="TVQ646" s="61"/>
      <c r="TVR646" s="104"/>
      <c r="TVS646" s="60"/>
      <c r="TVT646" s="61"/>
      <c r="TVU646" s="104"/>
      <c r="TVV646" s="60"/>
      <c r="TVW646" s="61"/>
      <c r="TVX646" s="104"/>
      <c r="TVY646" s="60"/>
      <c r="TVZ646" s="61"/>
      <c r="TWA646" s="104"/>
      <c r="TWB646" s="60"/>
      <c r="TWC646" s="61"/>
      <c r="TWD646" s="104"/>
      <c r="TWE646" s="60"/>
      <c r="TWF646" s="61"/>
      <c r="TWG646" s="104"/>
      <c r="TWH646" s="60"/>
      <c r="TWI646" s="61"/>
      <c r="TWJ646" s="104"/>
      <c r="TWK646" s="60"/>
      <c r="TWL646" s="61"/>
      <c r="TWM646" s="104"/>
      <c r="TWN646" s="60"/>
      <c r="TWO646" s="61"/>
      <c r="TWP646" s="104"/>
      <c r="TWQ646" s="60"/>
      <c r="TWR646" s="61"/>
      <c r="TWS646" s="104"/>
      <c r="TWT646" s="60"/>
      <c r="TWU646" s="61"/>
      <c r="TWV646" s="104"/>
      <c r="TWW646" s="60"/>
      <c r="TWX646" s="61"/>
      <c r="TWY646" s="104"/>
      <c r="TWZ646" s="60"/>
      <c r="TXA646" s="61"/>
      <c r="TXB646" s="104"/>
      <c r="TXC646" s="60"/>
      <c r="TXD646" s="61"/>
      <c r="TXE646" s="104"/>
      <c r="TXF646" s="60"/>
      <c r="TXG646" s="61"/>
      <c r="TXH646" s="104"/>
      <c r="TXI646" s="60"/>
      <c r="TXJ646" s="61"/>
      <c r="TXK646" s="104"/>
      <c r="TXL646" s="60"/>
      <c r="TXM646" s="61"/>
      <c r="TXN646" s="104"/>
      <c r="TXO646" s="60"/>
      <c r="TXP646" s="61"/>
      <c r="TXQ646" s="104"/>
      <c r="TXR646" s="60"/>
      <c r="TXS646" s="61"/>
      <c r="TXT646" s="104"/>
      <c r="TXU646" s="60"/>
      <c r="TXV646" s="61"/>
      <c r="TXW646" s="104"/>
      <c r="TXX646" s="60"/>
      <c r="TXY646" s="61"/>
      <c r="TXZ646" s="104"/>
      <c r="TYA646" s="60"/>
      <c r="TYB646" s="61"/>
      <c r="TYC646" s="104"/>
      <c r="TYD646" s="60"/>
      <c r="TYE646" s="61"/>
      <c r="TYF646" s="104"/>
      <c r="TYG646" s="60"/>
      <c r="TYH646" s="61"/>
      <c r="TYI646" s="104"/>
      <c r="TYJ646" s="60"/>
      <c r="TYK646" s="61"/>
      <c r="TYL646" s="104"/>
      <c r="TYM646" s="60"/>
      <c r="TYN646" s="61"/>
      <c r="TYO646" s="104"/>
      <c r="TYP646" s="60"/>
      <c r="TYQ646" s="61"/>
      <c r="TYR646" s="104"/>
      <c r="TYS646" s="60"/>
      <c r="TYT646" s="61"/>
      <c r="TYU646" s="104"/>
      <c r="TYV646" s="60"/>
      <c r="TYW646" s="61"/>
      <c r="TYX646" s="104"/>
      <c r="TYY646" s="60"/>
      <c r="TYZ646" s="61"/>
      <c r="TZA646" s="104"/>
      <c r="TZB646" s="60"/>
      <c r="TZC646" s="61"/>
      <c r="TZD646" s="104"/>
      <c r="TZE646" s="60"/>
      <c r="TZF646" s="61"/>
      <c r="TZG646" s="104"/>
      <c r="TZH646" s="60"/>
      <c r="TZI646" s="61"/>
      <c r="TZJ646" s="104"/>
      <c r="TZK646" s="60"/>
      <c r="TZL646" s="61"/>
      <c r="TZM646" s="104"/>
      <c r="TZN646" s="60"/>
      <c r="TZO646" s="61"/>
      <c r="TZP646" s="104"/>
      <c r="TZQ646" s="60"/>
      <c r="TZR646" s="61"/>
      <c r="TZS646" s="104"/>
      <c r="TZT646" s="60"/>
      <c r="TZU646" s="61"/>
      <c r="TZV646" s="104"/>
      <c r="TZW646" s="60"/>
      <c r="TZX646" s="61"/>
      <c r="TZY646" s="104"/>
      <c r="TZZ646" s="60"/>
      <c r="UAA646" s="61"/>
      <c r="UAB646" s="104"/>
      <c r="UAC646" s="60"/>
      <c r="UAD646" s="61"/>
      <c r="UAE646" s="104"/>
      <c r="UAF646" s="60"/>
      <c r="UAG646" s="61"/>
      <c r="UAH646" s="104"/>
      <c r="UAI646" s="60"/>
      <c r="UAJ646" s="61"/>
      <c r="UAK646" s="104"/>
      <c r="UAL646" s="60"/>
      <c r="UAM646" s="61"/>
      <c r="UAN646" s="104"/>
      <c r="UAO646" s="60"/>
      <c r="UAP646" s="61"/>
      <c r="UAQ646" s="104"/>
      <c r="UAR646" s="60"/>
      <c r="UAS646" s="61"/>
      <c r="UAT646" s="104"/>
      <c r="UAU646" s="60"/>
      <c r="UAV646" s="61"/>
      <c r="UAW646" s="104"/>
      <c r="UAX646" s="60"/>
      <c r="UAY646" s="61"/>
      <c r="UAZ646" s="104"/>
      <c r="UBA646" s="60"/>
      <c r="UBB646" s="61"/>
      <c r="UBC646" s="104"/>
      <c r="UBD646" s="60"/>
      <c r="UBE646" s="61"/>
      <c r="UBF646" s="104"/>
      <c r="UBG646" s="60"/>
      <c r="UBH646" s="61"/>
      <c r="UBI646" s="104"/>
      <c r="UBJ646" s="60"/>
      <c r="UBK646" s="61"/>
      <c r="UBL646" s="104"/>
      <c r="UBM646" s="60"/>
      <c r="UBN646" s="61"/>
      <c r="UBO646" s="104"/>
      <c r="UBP646" s="60"/>
      <c r="UBQ646" s="61"/>
      <c r="UBR646" s="104"/>
      <c r="UBS646" s="60"/>
      <c r="UBT646" s="61"/>
      <c r="UBU646" s="104"/>
      <c r="UBV646" s="60"/>
      <c r="UBW646" s="61"/>
      <c r="UBX646" s="104"/>
      <c r="UBY646" s="60"/>
      <c r="UBZ646" s="61"/>
      <c r="UCA646" s="104"/>
      <c r="UCB646" s="60"/>
      <c r="UCC646" s="61"/>
      <c r="UCD646" s="104"/>
      <c r="UCE646" s="60"/>
      <c r="UCF646" s="61"/>
      <c r="UCG646" s="104"/>
      <c r="UCH646" s="60"/>
      <c r="UCI646" s="61"/>
      <c r="UCJ646" s="104"/>
      <c r="UCK646" s="60"/>
      <c r="UCL646" s="61"/>
      <c r="UCM646" s="104"/>
      <c r="UCN646" s="60"/>
      <c r="UCO646" s="61"/>
      <c r="UCP646" s="104"/>
      <c r="UCQ646" s="60"/>
      <c r="UCR646" s="61"/>
      <c r="UCS646" s="104"/>
      <c r="UCT646" s="60"/>
      <c r="UCU646" s="61"/>
      <c r="UCV646" s="104"/>
      <c r="UCW646" s="60"/>
      <c r="UCX646" s="61"/>
      <c r="UCY646" s="104"/>
      <c r="UCZ646" s="60"/>
      <c r="UDA646" s="61"/>
      <c r="UDB646" s="104"/>
      <c r="UDC646" s="60"/>
      <c r="UDD646" s="61"/>
      <c r="UDE646" s="104"/>
      <c r="UDF646" s="60"/>
      <c r="UDG646" s="61"/>
      <c r="UDH646" s="104"/>
      <c r="UDI646" s="60"/>
      <c r="UDJ646" s="61"/>
      <c r="UDK646" s="104"/>
      <c r="UDL646" s="60"/>
      <c r="UDM646" s="61"/>
      <c r="UDN646" s="104"/>
      <c r="UDO646" s="60"/>
      <c r="UDP646" s="61"/>
      <c r="UDQ646" s="104"/>
      <c r="UDR646" s="60"/>
      <c r="UDS646" s="61"/>
      <c r="UDT646" s="104"/>
      <c r="UDU646" s="60"/>
      <c r="UDV646" s="61"/>
      <c r="UDW646" s="104"/>
      <c r="UDX646" s="60"/>
      <c r="UDY646" s="61"/>
      <c r="UDZ646" s="104"/>
      <c r="UEA646" s="60"/>
      <c r="UEB646" s="61"/>
      <c r="UEC646" s="104"/>
      <c r="UED646" s="60"/>
      <c r="UEE646" s="61"/>
      <c r="UEF646" s="104"/>
      <c r="UEG646" s="60"/>
      <c r="UEH646" s="61"/>
      <c r="UEI646" s="104"/>
      <c r="UEJ646" s="60"/>
      <c r="UEK646" s="61"/>
      <c r="UEL646" s="104"/>
      <c r="UEM646" s="60"/>
      <c r="UEN646" s="61"/>
      <c r="UEO646" s="104"/>
      <c r="UEP646" s="60"/>
      <c r="UEQ646" s="61"/>
      <c r="UER646" s="104"/>
      <c r="UES646" s="60"/>
      <c r="UET646" s="61"/>
      <c r="UEU646" s="104"/>
      <c r="UEV646" s="60"/>
      <c r="UEW646" s="61"/>
      <c r="UEX646" s="104"/>
      <c r="UEY646" s="60"/>
      <c r="UEZ646" s="61"/>
      <c r="UFA646" s="104"/>
      <c r="UFB646" s="60"/>
      <c r="UFC646" s="61"/>
      <c r="UFD646" s="104"/>
      <c r="UFE646" s="60"/>
      <c r="UFF646" s="61"/>
      <c r="UFG646" s="104"/>
      <c r="UFH646" s="60"/>
      <c r="UFI646" s="61"/>
      <c r="UFJ646" s="104"/>
      <c r="UFK646" s="60"/>
      <c r="UFL646" s="61"/>
      <c r="UFM646" s="104"/>
      <c r="UFN646" s="60"/>
      <c r="UFO646" s="61"/>
      <c r="UFP646" s="104"/>
      <c r="UFQ646" s="60"/>
      <c r="UFR646" s="61"/>
      <c r="UFS646" s="104"/>
      <c r="UFT646" s="60"/>
      <c r="UFU646" s="61"/>
      <c r="UFV646" s="104"/>
      <c r="UFW646" s="60"/>
      <c r="UFX646" s="61"/>
      <c r="UFY646" s="104"/>
      <c r="UFZ646" s="60"/>
      <c r="UGA646" s="61"/>
      <c r="UGB646" s="104"/>
      <c r="UGC646" s="60"/>
      <c r="UGD646" s="61"/>
      <c r="UGE646" s="104"/>
      <c r="UGF646" s="60"/>
      <c r="UGG646" s="61"/>
      <c r="UGH646" s="104"/>
      <c r="UGI646" s="60"/>
      <c r="UGJ646" s="61"/>
      <c r="UGK646" s="104"/>
      <c r="UGL646" s="60"/>
      <c r="UGM646" s="61"/>
      <c r="UGN646" s="104"/>
      <c r="UGO646" s="60"/>
      <c r="UGP646" s="61"/>
      <c r="UGQ646" s="104"/>
      <c r="UGR646" s="60"/>
      <c r="UGS646" s="61"/>
      <c r="UGT646" s="104"/>
      <c r="UGU646" s="60"/>
      <c r="UGV646" s="61"/>
      <c r="UGW646" s="104"/>
      <c r="UGX646" s="60"/>
      <c r="UGY646" s="61"/>
      <c r="UGZ646" s="104"/>
      <c r="UHA646" s="60"/>
      <c r="UHB646" s="61"/>
      <c r="UHC646" s="104"/>
      <c r="UHD646" s="60"/>
      <c r="UHE646" s="61"/>
      <c r="UHF646" s="104"/>
      <c r="UHG646" s="60"/>
      <c r="UHH646" s="61"/>
      <c r="UHI646" s="104"/>
      <c r="UHJ646" s="60"/>
      <c r="UHK646" s="61"/>
      <c r="UHL646" s="104"/>
      <c r="UHM646" s="60"/>
      <c r="UHN646" s="61"/>
      <c r="UHO646" s="104"/>
      <c r="UHP646" s="60"/>
      <c r="UHQ646" s="61"/>
      <c r="UHR646" s="104"/>
      <c r="UHS646" s="60"/>
      <c r="UHT646" s="61"/>
      <c r="UHU646" s="104"/>
      <c r="UHV646" s="60"/>
      <c r="UHW646" s="61"/>
      <c r="UHX646" s="104"/>
      <c r="UHY646" s="60"/>
      <c r="UHZ646" s="61"/>
      <c r="UIA646" s="104"/>
      <c r="UIB646" s="60"/>
      <c r="UIC646" s="61"/>
      <c r="UID646" s="104"/>
      <c r="UIE646" s="60"/>
      <c r="UIF646" s="61"/>
      <c r="UIG646" s="104"/>
      <c r="UIH646" s="60"/>
      <c r="UII646" s="61"/>
      <c r="UIJ646" s="104"/>
      <c r="UIK646" s="60"/>
      <c r="UIL646" s="61"/>
      <c r="UIM646" s="104"/>
      <c r="UIN646" s="60"/>
      <c r="UIO646" s="61"/>
      <c r="UIP646" s="104"/>
      <c r="UIQ646" s="60"/>
      <c r="UIR646" s="61"/>
      <c r="UIS646" s="104"/>
      <c r="UIT646" s="60"/>
      <c r="UIU646" s="61"/>
      <c r="UIV646" s="104"/>
      <c r="UIW646" s="60"/>
      <c r="UIX646" s="61"/>
      <c r="UIY646" s="104"/>
      <c r="UIZ646" s="60"/>
      <c r="UJA646" s="61"/>
      <c r="UJB646" s="104"/>
      <c r="UJC646" s="60"/>
      <c r="UJD646" s="61"/>
      <c r="UJE646" s="104"/>
      <c r="UJF646" s="60"/>
      <c r="UJG646" s="61"/>
      <c r="UJH646" s="104"/>
      <c r="UJI646" s="60"/>
      <c r="UJJ646" s="61"/>
      <c r="UJK646" s="104"/>
      <c r="UJL646" s="60"/>
      <c r="UJM646" s="61"/>
      <c r="UJN646" s="104"/>
      <c r="UJO646" s="60"/>
      <c r="UJP646" s="61"/>
      <c r="UJQ646" s="104"/>
      <c r="UJR646" s="60"/>
      <c r="UJS646" s="61"/>
      <c r="UJT646" s="104"/>
      <c r="UJU646" s="60"/>
      <c r="UJV646" s="61"/>
      <c r="UJW646" s="104"/>
      <c r="UJX646" s="60"/>
      <c r="UJY646" s="61"/>
      <c r="UJZ646" s="104"/>
      <c r="UKA646" s="60"/>
      <c r="UKB646" s="61"/>
      <c r="UKC646" s="104"/>
      <c r="UKD646" s="60"/>
      <c r="UKE646" s="61"/>
      <c r="UKF646" s="104"/>
      <c r="UKG646" s="60"/>
      <c r="UKH646" s="61"/>
      <c r="UKI646" s="104"/>
      <c r="UKJ646" s="60"/>
      <c r="UKK646" s="61"/>
      <c r="UKL646" s="104"/>
      <c r="UKM646" s="60"/>
      <c r="UKN646" s="61"/>
      <c r="UKO646" s="104"/>
      <c r="UKP646" s="60"/>
      <c r="UKQ646" s="61"/>
      <c r="UKR646" s="104"/>
      <c r="UKS646" s="60"/>
      <c r="UKT646" s="61"/>
      <c r="UKU646" s="104"/>
      <c r="UKV646" s="60"/>
      <c r="UKW646" s="61"/>
      <c r="UKX646" s="104"/>
      <c r="UKY646" s="60"/>
      <c r="UKZ646" s="61"/>
      <c r="ULA646" s="104"/>
      <c r="ULB646" s="60"/>
      <c r="ULC646" s="61"/>
      <c r="ULD646" s="104"/>
      <c r="ULE646" s="60"/>
      <c r="ULF646" s="61"/>
      <c r="ULG646" s="104"/>
      <c r="ULH646" s="60"/>
      <c r="ULI646" s="61"/>
      <c r="ULJ646" s="104"/>
      <c r="ULK646" s="60"/>
      <c r="ULL646" s="61"/>
      <c r="ULM646" s="104"/>
      <c r="ULN646" s="60"/>
      <c r="ULO646" s="61"/>
      <c r="ULP646" s="104"/>
      <c r="ULQ646" s="60"/>
      <c r="ULR646" s="61"/>
      <c r="ULS646" s="104"/>
      <c r="ULT646" s="60"/>
      <c r="ULU646" s="61"/>
      <c r="ULV646" s="104"/>
      <c r="ULW646" s="60"/>
      <c r="ULX646" s="61"/>
      <c r="ULY646" s="104"/>
      <c r="ULZ646" s="60"/>
      <c r="UMA646" s="61"/>
      <c r="UMB646" s="104"/>
      <c r="UMC646" s="60"/>
      <c r="UMD646" s="61"/>
      <c r="UME646" s="104"/>
      <c r="UMF646" s="60"/>
      <c r="UMG646" s="61"/>
      <c r="UMH646" s="104"/>
      <c r="UMI646" s="60"/>
      <c r="UMJ646" s="61"/>
      <c r="UMK646" s="104"/>
      <c r="UML646" s="60"/>
      <c r="UMM646" s="61"/>
      <c r="UMN646" s="104"/>
      <c r="UMO646" s="60"/>
      <c r="UMP646" s="61"/>
      <c r="UMQ646" s="104"/>
      <c r="UMR646" s="60"/>
      <c r="UMS646" s="61"/>
      <c r="UMT646" s="104"/>
      <c r="UMU646" s="60"/>
      <c r="UMV646" s="61"/>
      <c r="UMW646" s="104"/>
      <c r="UMX646" s="60"/>
      <c r="UMY646" s="61"/>
      <c r="UMZ646" s="104"/>
      <c r="UNA646" s="60"/>
      <c r="UNB646" s="61"/>
      <c r="UNC646" s="104"/>
      <c r="UND646" s="60"/>
      <c r="UNE646" s="61"/>
      <c r="UNF646" s="104"/>
      <c r="UNG646" s="60"/>
      <c r="UNH646" s="61"/>
      <c r="UNI646" s="104"/>
      <c r="UNJ646" s="60"/>
      <c r="UNK646" s="61"/>
      <c r="UNL646" s="104"/>
      <c r="UNM646" s="60"/>
      <c r="UNN646" s="61"/>
      <c r="UNO646" s="104"/>
      <c r="UNP646" s="60"/>
      <c r="UNQ646" s="61"/>
      <c r="UNR646" s="104"/>
      <c r="UNS646" s="60"/>
      <c r="UNT646" s="61"/>
      <c r="UNU646" s="104"/>
      <c r="UNV646" s="60"/>
      <c r="UNW646" s="61"/>
      <c r="UNX646" s="104"/>
      <c r="UNY646" s="60"/>
      <c r="UNZ646" s="61"/>
      <c r="UOA646" s="104"/>
      <c r="UOB646" s="60"/>
      <c r="UOC646" s="61"/>
      <c r="UOD646" s="104"/>
      <c r="UOE646" s="60"/>
      <c r="UOF646" s="61"/>
      <c r="UOG646" s="104"/>
      <c r="UOH646" s="60"/>
      <c r="UOI646" s="61"/>
      <c r="UOJ646" s="104"/>
      <c r="UOK646" s="60"/>
      <c r="UOL646" s="61"/>
      <c r="UOM646" s="104"/>
      <c r="UON646" s="60"/>
      <c r="UOO646" s="61"/>
      <c r="UOP646" s="104"/>
      <c r="UOQ646" s="60"/>
      <c r="UOR646" s="61"/>
      <c r="UOS646" s="104"/>
      <c r="UOT646" s="60"/>
      <c r="UOU646" s="61"/>
      <c r="UOV646" s="104"/>
      <c r="UOW646" s="60"/>
      <c r="UOX646" s="61"/>
      <c r="UOY646" s="104"/>
      <c r="UOZ646" s="60"/>
      <c r="UPA646" s="61"/>
      <c r="UPB646" s="104"/>
      <c r="UPC646" s="60"/>
      <c r="UPD646" s="61"/>
      <c r="UPE646" s="104"/>
      <c r="UPF646" s="60"/>
      <c r="UPG646" s="61"/>
      <c r="UPH646" s="104"/>
      <c r="UPI646" s="60"/>
      <c r="UPJ646" s="61"/>
      <c r="UPK646" s="104"/>
      <c r="UPL646" s="60"/>
      <c r="UPM646" s="61"/>
      <c r="UPN646" s="104"/>
      <c r="UPO646" s="60"/>
      <c r="UPP646" s="61"/>
      <c r="UPQ646" s="104"/>
      <c r="UPR646" s="60"/>
      <c r="UPS646" s="61"/>
      <c r="UPT646" s="104"/>
      <c r="UPU646" s="60"/>
      <c r="UPV646" s="61"/>
      <c r="UPW646" s="104"/>
      <c r="UPX646" s="60"/>
      <c r="UPY646" s="61"/>
      <c r="UPZ646" s="104"/>
      <c r="UQA646" s="60"/>
      <c r="UQB646" s="61"/>
      <c r="UQC646" s="104"/>
      <c r="UQD646" s="60"/>
      <c r="UQE646" s="61"/>
      <c r="UQF646" s="104"/>
      <c r="UQG646" s="60"/>
      <c r="UQH646" s="61"/>
      <c r="UQI646" s="104"/>
      <c r="UQJ646" s="60"/>
      <c r="UQK646" s="61"/>
      <c r="UQL646" s="104"/>
      <c r="UQM646" s="60"/>
      <c r="UQN646" s="61"/>
      <c r="UQO646" s="104"/>
      <c r="UQP646" s="60"/>
      <c r="UQQ646" s="61"/>
      <c r="UQR646" s="104"/>
      <c r="UQS646" s="60"/>
      <c r="UQT646" s="61"/>
      <c r="UQU646" s="104"/>
      <c r="UQV646" s="60"/>
      <c r="UQW646" s="61"/>
      <c r="UQX646" s="104"/>
      <c r="UQY646" s="60"/>
      <c r="UQZ646" s="61"/>
      <c r="URA646" s="104"/>
      <c r="URB646" s="60"/>
      <c r="URC646" s="61"/>
      <c r="URD646" s="104"/>
      <c r="URE646" s="60"/>
      <c r="URF646" s="61"/>
      <c r="URG646" s="104"/>
      <c r="URH646" s="60"/>
      <c r="URI646" s="61"/>
      <c r="URJ646" s="104"/>
      <c r="URK646" s="60"/>
      <c r="URL646" s="61"/>
      <c r="URM646" s="104"/>
      <c r="URN646" s="60"/>
      <c r="URO646" s="61"/>
      <c r="URP646" s="104"/>
      <c r="URQ646" s="60"/>
      <c r="URR646" s="61"/>
      <c r="URS646" s="104"/>
      <c r="URT646" s="60"/>
      <c r="URU646" s="61"/>
      <c r="URV646" s="104"/>
      <c r="URW646" s="60"/>
      <c r="URX646" s="61"/>
      <c r="URY646" s="104"/>
      <c r="URZ646" s="60"/>
      <c r="USA646" s="61"/>
      <c r="USB646" s="104"/>
      <c r="USC646" s="60"/>
      <c r="USD646" s="61"/>
      <c r="USE646" s="104"/>
      <c r="USF646" s="60"/>
      <c r="USG646" s="61"/>
      <c r="USH646" s="104"/>
      <c r="USI646" s="60"/>
      <c r="USJ646" s="61"/>
      <c r="USK646" s="104"/>
      <c r="USL646" s="60"/>
      <c r="USM646" s="61"/>
      <c r="USN646" s="104"/>
      <c r="USO646" s="60"/>
      <c r="USP646" s="61"/>
      <c r="USQ646" s="104"/>
      <c r="USR646" s="60"/>
      <c r="USS646" s="61"/>
      <c r="UST646" s="104"/>
      <c r="USU646" s="60"/>
      <c r="USV646" s="61"/>
      <c r="USW646" s="104"/>
      <c r="USX646" s="60"/>
      <c r="USY646" s="61"/>
      <c r="USZ646" s="104"/>
      <c r="UTA646" s="60"/>
      <c r="UTB646" s="61"/>
      <c r="UTC646" s="104"/>
      <c r="UTD646" s="60"/>
      <c r="UTE646" s="61"/>
      <c r="UTF646" s="104"/>
      <c r="UTG646" s="60"/>
      <c r="UTH646" s="61"/>
      <c r="UTI646" s="104"/>
      <c r="UTJ646" s="60"/>
      <c r="UTK646" s="61"/>
      <c r="UTL646" s="104"/>
      <c r="UTM646" s="60"/>
      <c r="UTN646" s="61"/>
      <c r="UTO646" s="104"/>
      <c r="UTP646" s="60"/>
      <c r="UTQ646" s="61"/>
      <c r="UTR646" s="104"/>
      <c r="UTS646" s="60"/>
      <c r="UTT646" s="61"/>
      <c r="UTU646" s="104"/>
      <c r="UTV646" s="60"/>
      <c r="UTW646" s="61"/>
      <c r="UTX646" s="104"/>
      <c r="UTY646" s="60"/>
      <c r="UTZ646" s="61"/>
      <c r="UUA646" s="104"/>
      <c r="UUB646" s="60"/>
      <c r="UUC646" s="61"/>
      <c r="UUD646" s="104"/>
      <c r="UUE646" s="60"/>
      <c r="UUF646" s="61"/>
      <c r="UUG646" s="104"/>
      <c r="UUH646" s="60"/>
      <c r="UUI646" s="61"/>
      <c r="UUJ646" s="104"/>
      <c r="UUK646" s="60"/>
      <c r="UUL646" s="61"/>
      <c r="UUM646" s="104"/>
      <c r="UUN646" s="60"/>
      <c r="UUO646" s="61"/>
      <c r="UUP646" s="104"/>
      <c r="UUQ646" s="60"/>
      <c r="UUR646" s="61"/>
      <c r="UUS646" s="104"/>
      <c r="UUT646" s="60"/>
      <c r="UUU646" s="61"/>
      <c r="UUV646" s="104"/>
      <c r="UUW646" s="60"/>
      <c r="UUX646" s="61"/>
      <c r="UUY646" s="104"/>
      <c r="UUZ646" s="60"/>
      <c r="UVA646" s="61"/>
      <c r="UVB646" s="104"/>
      <c r="UVC646" s="60"/>
      <c r="UVD646" s="61"/>
      <c r="UVE646" s="104"/>
      <c r="UVF646" s="60"/>
      <c r="UVG646" s="61"/>
      <c r="UVH646" s="104"/>
      <c r="UVI646" s="60"/>
      <c r="UVJ646" s="61"/>
      <c r="UVK646" s="104"/>
      <c r="UVL646" s="60"/>
      <c r="UVM646" s="61"/>
      <c r="UVN646" s="104"/>
      <c r="UVO646" s="60"/>
      <c r="UVP646" s="61"/>
      <c r="UVQ646" s="104"/>
      <c r="UVR646" s="60"/>
      <c r="UVS646" s="61"/>
      <c r="UVT646" s="104"/>
      <c r="UVU646" s="60"/>
      <c r="UVV646" s="61"/>
      <c r="UVW646" s="104"/>
      <c r="UVX646" s="60"/>
      <c r="UVY646" s="61"/>
      <c r="UVZ646" s="104"/>
      <c r="UWA646" s="60"/>
      <c r="UWB646" s="61"/>
      <c r="UWC646" s="104"/>
      <c r="UWD646" s="60"/>
      <c r="UWE646" s="61"/>
      <c r="UWF646" s="104"/>
      <c r="UWG646" s="60"/>
      <c r="UWH646" s="61"/>
      <c r="UWI646" s="104"/>
      <c r="UWJ646" s="60"/>
      <c r="UWK646" s="61"/>
      <c r="UWL646" s="104"/>
      <c r="UWM646" s="60"/>
      <c r="UWN646" s="61"/>
      <c r="UWO646" s="104"/>
      <c r="UWP646" s="60"/>
      <c r="UWQ646" s="61"/>
      <c r="UWR646" s="104"/>
      <c r="UWS646" s="60"/>
      <c r="UWT646" s="61"/>
      <c r="UWU646" s="104"/>
      <c r="UWV646" s="60"/>
      <c r="UWW646" s="61"/>
      <c r="UWX646" s="104"/>
      <c r="UWY646" s="60"/>
      <c r="UWZ646" s="61"/>
      <c r="UXA646" s="104"/>
      <c r="UXB646" s="60"/>
      <c r="UXC646" s="61"/>
      <c r="UXD646" s="104"/>
      <c r="UXE646" s="60"/>
      <c r="UXF646" s="61"/>
      <c r="UXG646" s="104"/>
      <c r="UXH646" s="60"/>
      <c r="UXI646" s="61"/>
      <c r="UXJ646" s="104"/>
      <c r="UXK646" s="60"/>
      <c r="UXL646" s="61"/>
      <c r="UXM646" s="104"/>
      <c r="UXN646" s="60"/>
      <c r="UXO646" s="61"/>
      <c r="UXP646" s="104"/>
      <c r="UXQ646" s="60"/>
      <c r="UXR646" s="61"/>
      <c r="UXS646" s="104"/>
      <c r="UXT646" s="60"/>
      <c r="UXU646" s="61"/>
      <c r="UXV646" s="104"/>
      <c r="UXW646" s="60"/>
      <c r="UXX646" s="61"/>
      <c r="UXY646" s="104"/>
      <c r="UXZ646" s="60"/>
      <c r="UYA646" s="61"/>
      <c r="UYB646" s="104"/>
      <c r="UYC646" s="60"/>
      <c r="UYD646" s="61"/>
      <c r="UYE646" s="104"/>
      <c r="UYF646" s="60"/>
      <c r="UYG646" s="61"/>
      <c r="UYH646" s="104"/>
      <c r="UYI646" s="60"/>
      <c r="UYJ646" s="61"/>
      <c r="UYK646" s="104"/>
      <c r="UYL646" s="60"/>
      <c r="UYM646" s="61"/>
      <c r="UYN646" s="104"/>
      <c r="UYO646" s="60"/>
      <c r="UYP646" s="61"/>
      <c r="UYQ646" s="104"/>
      <c r="UYR646" s="60"/>
      <c r="UYS646" s="61"/>
      <c r="UYT646" s="104"/>
      <c r="UYU646" s="60"/>
      <c r="UYV646" s="61"/>
      <c r="UYW646" s="104"/>
      <c r="UYX646" s="60"/>
      <c r="UYY646" s="61"/>
      <c r="UYZ646" s="104"/>
      <c r="UZA646" s="60"/>
      <c r="UZB646" s="61"/>
      <c r="UZC646" s="104"/>
      <c r="UZD646" s="60"/>
      <c r="UZE646" s="61"/>
      <c r="UZF646" s="104"/>
      <c r="UZG646" s="60"/>
      <c r="UZH646" s="61"/>
      <c r="UZI646" s="104"/>
      <c r="UZJ646" s="60"/>
      <c r="UZK646" s="61"/>
      <c r="UZL646" s="104"/>
      <c r="UZM646" s="60"/>
      <c r="UZN646" s="61"/>
      <c r="UZO646" s="104"/>
      <c r="UZP646" s="60"/>
      <c r="UZQ646" s="61"/>
      <c r="UZR646" s="104"/>
      <c r="UZS646" s="60"/>
      <c r="UZT646" s="61"/>
      <c r="UZU646" s="104"/>
      <c r="UZV646" s="60"/>
      <c r="UZW646" s="61"/>
      <c r="UZX646" s="104"/>
      <c r="UZY646" s="60"/>
      <c r="UZZ646" s="61"/>
      <c r="VAA646" s="104"/>
      <c r="VAB646" s="60"/>
      <c r="VAC646" s="61"/>
      <c r="VAD646" s="104"/>
      <c r="VAE646" s="60"/>
      <c r="VAF646" s="61"/>
      <c r="VAG646" s="104"/>
      <c r="VAH646" s="60"/>
      <c r="VAI646" s="61"/>
      <c r="VAJ646" s="104"/>
      <c r="VAK646" s="60"/>
      <c r="VAL646" s="61"/>
      <c r="VAM646" s="104"/>
      <c r="VAN646" s="60"/>
      <c r="VAO646" s="61"/>
      <c r="VAP646" s="104"/>
      <c r="VAQ646" s="60"/>
      <c r="VAR646" s="61"/>
      <c r="VAS646" s="104"/>
      <c r="VAT646" s="60"/>
      <c r="VAU646" s="61"/>
      <c r="VAV646" s="104"/>
      <c r="VAW646" s="60"/>
      <c r="VAX646" s="61"/>
      <c r="VAY646" s="104"/>
      <c r="VAZ646" s="60"/>
      <c r="VBA646" s="61"/>
      <c r="VBB646" s="104"/>
      <c r="VBC646" s="60"/>
      <c r="VBD646" s="61"/>
      <c r="VBE646" s="104"/>
      <c r="VBF646" s="60"/>
      <c r="VBG646" s="61"/>
      <c r="VBH646" s="104"/>
      <c r="VBI646" s="60"/>
      <c r="VBJ646" s="61"/>
      <c r="VBK646" s="104"/>
      <c r="VBL646" s="60"/>
      <c r="VBM646" s="61"/>
      <c r="VBN646" s="104"/>
      <c r="VBO646" s="60"/>
      <c r="VBP646" s="61"/>
      <c r="VBQ646" s="104"/>
      <c r="VBR646" s="60"/>
      <c r="VBS646" s="61"/>
      <c r="VBT646" s="104"/>
      <c r="VBU646" s="60"/>
      <c r="VBV646" s="61"/>
      <c r="VBW646" s="104"/>
      <c r="VBX646" s="60"/>
      <c r="VBY646" s="61"/>
      <c r="VBZ646" s="104"/>
      <c r="VCA646" s="60"/>
      <c r="VCB646" s="61"/>
      <c r="VCC646" s="104"/>
      <c r="VCD646" s="60"/>
      <c r="VCE646" s="61"/>
      <c r="VCF646" s="104"/>
      <c r="VCG646" s="60"/>
      <c r="VCH646" s="61"/>
      <c r="VCI646" s="104"/>
      <c r="VCJ646" s="60"/>
      <c r="VCK646" s="61"/>
      <c r="VCL646" s="104"/>
      <c r="VCM646" s="60"/>
      <c r="VCN646" s="61"/>
      <c r="VCO646" s="104"/>
      <c r="VCP646" s="60"/>
      <c r="VCQ646" s="61"/>
      <c r="VCR646" s="104"/>
      <c r="VCS646" s="60"/>
      <c r="VCT646" s="61"/>
      <c r="VCU646" s="104"/>
      <c r="VCV646" s="60"/>
      <c r="VCW646" s="61"/>
      <c r="VCX646" s="104"/>
      <c r="VCY646" s="60"/>
      <c r="VCZ646" s="61"/>
      <c r="VDA646" s="104"/>
      <c r="VDB646" s="60"/>
      <c r="VDC646" s="61"/>
      <c r="VDD646" s="104"/>
      <c r="VDE646" s="60"/>
      <c r="VDF646" s="61"/>
      <c r="VDG646" s="104"/>
      <c r="VDH646" s="60"/>
      <c r="VDI646" s="61"/>
      <c r="VDJ646" s="104"/>
      <c r="VDK646" s="60"/>
      <c r="VDL646" s="61"/>
      <c r="VDM646" s="104"/>
      <c r="VDN646" s="60"/>
      <c r="VDO646" s="61"/>
      <c r="VDP646" s="104"/>
      <c r="VDQ646" s="60"/>
      <c r="VDR646" s="61"/>
      <c r="VDS646" s="104"/>
      <c r="VDT646" s="60"/>
      <c r="VDU646" s="61"/>
      <c r="VDV646" s="104"/>
      <c r="VDW646" s="60"/>
      <c r="VDX646" s="61"/>
      <c r="VDY646" s="104"/>
      <c r="VDZ646" s="60"/>
      <c r="VEA646" s="61"/>
      <c r="VEB646" s="104"/>
      <c r="VEC646" s="60"/>
      <c r="VED646" s="61"/>
      <c r="VEE646" s="104"/>
      <c r="VEF646" s="60"/>
      <c r="VEG646" s="61"/>
      <c r="VEH646" s="104"/>
      <c r="VEI646" s="60"/>
      <c r="VEJ646" s="61"/>
      <c r="VEK646" s="104"/>
      <c r="VEL646" s="60"/>
      <c r="VEM646" s="61"/>
      <c r="VEN646" s="104"/>
      <c r="VEO646" s="60"/>
      <c r="VEP646" s="61"/>
      <c r="VEQ646" s="104"/>
      <c r="VER646" s="60"/>
      <c r="VES646" s="61"/>
      <c r="VET646" s="104"/>
      <c r="VEU646" s="60"/>
      <c r="VEV646" s="61"/>
      <c r="VEW646" s="104"/>
      <c r="VEX646" s="60"/>
      <c r="VEY646" s="61"/>
      <c r="VEZ646" s="104"/>
      <c r="VFA646" s="60"/>
      <c r="VFB646" s="61"/>
      <c r="VFC646" s="104"/>
      <c r="VFD646" s="60"/>
      <c r="VFE646" s="61"/>
      <c r="VFF646" s="104"/>
      <c r="VFG646" s="60"/>
      <c r="VFH646" s="61"/>
      <c r="VFI646" s="104"/>
      <c r="VFJ646" s="60"/>
      <c r="VFK646" s="61"/>
      <c r="VFL646" s="104"/>
      <c r="VFM646" s="60"/>
      <c r="VFN646" s="61"/>
      <c r="VFO646" s="104"/>
      <c r="VFP646" s="60"/>
      <c r="VFQ646" s="61"/>
      <c r="VFR646" s="104"/>
      <c r="VFS646" s="60"/>
      <c r="VFT646" s="61"/>
      <c r="VFU646" s="104"/>
      <c r="VFV646" s="60"/>
      <c r="VFW646" s="61"/>
      <c r="VFX646" s="104"/>
      <c r="VFY646" s="60"/>
      <c r="VFZ646" s="61"/>
      <c r="VGA646" s="104"/>
      <c r="VGB646" s="60"/>
      <c r="VGC646" s="61"/>
      <c r="VGD646" s="104"/>
      <c r="VGE646" s="60"/>
      <c r="VGF646" s="61"/>
      <c r="VGG646" s="104"/>
      <c r="VGH646" s="60"/>
      <c r="VGI646" s="61"/>
      <c r="VGJ646" s="104"/>
      <c r="VGK646" s="60"/>
      <c r="VGL646" s="61"/>
      <c r="VGM646" s="104"/>
      <c r="VGN646" s="60"/>
      <c r="VGO646" s="61"/>
      <c r="VGP646" s="104"/>
      <c r="VGQ646" s="60"/>
      <c r="VGR646" s="61"/>
      <c r="VGS646" s="104"/>
      <c r="VGT646" s="60"/>
      <c r="VGU646" s="61"/>
      <c r="VGV646" s="104"/>
      <c r="VGW646" s="60"/>
      <c r="VGX646" s="61"/>
      <c r="VGY646" s="104"/>
      <c r="VGZ646" s="60"/>
      <c r="VHA646" s="61"/>
      <c r="VHB646" s="104"/>
      <c r="VHC646" s="60"/>
      <c r="VHD646" s="61"/>
      <c r="VHE646" s="104"/>
      <c r="VHF646" s="60"/>
      <c r="VHG646" s="61"/>
      <c r="VHH646" s="104"/>
      <c r="VHI646" s="60"/>
      <c r="VHJ646" s="61"/>
      <c r="VHK646" s="104"/>
      <c r="VHL646" s="60"/>
      <c r="VHM646" s="61"/>
      <c r="VHN646" s="104"/>
      <c r="VHO646" s="60"/>
      <c r="VHP646" s="61"/>
      <c r="VHQ646" s="104"/>
      <c r="VHR646" s="60"/>
      <c r="VHS646" s="61"/>
      <c r="VHT646" s="104"/>
      <c r="VHU646" s="60"/>
      <c r="VHV646" s="61"/>
      <c r="VHW646" s="104"/>
      <c r="VHX646" s="60"/>
      <c r="VHY646" s="61"/>
      <c r="VHZ646" s="104"/>
      <c r="VIA646" s="60"/>
      <c r="VIB646" s="61"/>
      <c r="VIC646" s="104"/>
      <c r="VID646" s="60"/>
      <c r="VIE646" s="61"/>
      <c r="VIF646" s="104"/>
      <c r="VIG646" s="60"/>
      <c r="VIH646" s="61"/>
      <c r="VII646" s="104"/>
      <c r="VIJ646" s="60"/>
      <c r="VIK646" s="61"/>
      <c r="VIL646" s="104"/>
      <c r="VIM646" s="60"/>
      <c r="VIN646" s="61"/>
      <c r="VIO646" s="104"/>
      <c r="VIP646" s="60"/>
      <c r="VIQ646" s="61"/>
      <c r="VIR646" s="104"/>
      <c r="VIS646" s="60"/>
      <c r="VIT646" s="61"/>
      <c r="VIU646" s="104"/>
      <c r="VIV646" s="60"/>
      <c r="VIW646" s="61"/>
      <c r="VIX646" s="104"/>
      <c r="VIY646" s="60"/>
      <c r="VIZ646" s="61"/>
      <c r="VJA646" s="104"/>
      <c r="VJB646" s="60"/>
      <c r="VJC646" s="61"/>
      <c r="VJD646" s="104"/>
      <c r="VJE646" s="60"/>
      <c r="VJF646" s="61"/>
      <c r="VJG646" s="104"/>
      <c r="VJH646" s="60"/>
      <c r="VJI646" s="61"/>
      <c r="VJJ646" s="104"/>
      <c r="VJK646" s="60"/>
      <c r="VJL646" s="61"/>
      <c r="VJM646" s="104"/>
      <c r="VJN646" s="60"/>
      <c r="VJO646" s="61"/>
      <c r="VJP646" s="104"/>
      <c r="VJQ646" s="60"/>
      <c r="VJR646" s="61"/>
      <c r="VJS646" s="104"/>
      <c r="VJT646" s="60"/>
      <c r="VJU646" s="61"/>
      <c r="VJV646" s="104"/>
      <c r="VJW646" s="60"/>
      <c r="VJX646" s="61"/>
      <c r="VJY646" s="104"/>
      <c r="VJZ646" s="60"/>
      <c r="VKA646" s="61"/>
      <c r="VKB646" s="104"/>
      <c r="VKC646" s="60"/>
      <c r="VKD646" s="61"/>
      <c r="VKE646" s="104"/>
      <c r="VKF646" s="60"/>
      <c r="VKG646" s="61"/>
      <c r="VKH646" s="104"/>
      <c r="VKI646" s="60"/>
      <c r="VKJ646" s="61"/>
      <c r="VKK646" s="104"/>
      <c r="VKL646" s="60"/>
      <c r="VKM646" s="61"/>
      <c r="VKN646" s="104"/>
      <c r="VKO646" s="60"/>
      <c r="VKP646" s="61"/>
      <c r="VKQ646" s="104"/>
      <c r="VKR646" s="60"/>
      <c r="VKS646" s="61"/>
      <c r="VKT646" s="104"/>
      <c r="VKU646" s="60"/>
      <c r="VKV646" s="61"/>
      <c r="VKW646" s="104"/>
      <c r="VKX646" s="60"/>
      <c r="VKY646" s="61"/>
      <c r="VKZ646" s="104"/>
      <c r="VLA646" s="60"/>
      <c r="VLB646" s="61"/>
      <c r="VLC646" s="104"/>
      <c r="VLD646" s="60"/>
      <c r="VLE646" s="61"/>
      <c r="VLF646" s="104"/>
      <c r="VLG646" s="60"/>
      <c r="VLH646" s="61"/>
      <c r="VLI646" s="104"/>
      <c r="VLJ646" s="60"/>
      <c r="VLK646" s="61"/>
      <c r="VLL646" s="104"/>
      <c r="VLM646" s="60"/>
      <c r="VLN646" s="61"/>
      <c r="VLO646" s="104"/>
      <c r="VLP646" s="60"/>
      <c r="VLQ646" s="61"/>
      <c r="VLR646" s="104"/>
      <c r="VLS646" s="60"/>
      <c r="VLT646" s="61"/>
      <c r="VLU646" s="104"/>
      <c r="VLV646" s="60"/>
      <c r="VLW646" s="61"/>
      <c r="VLX646" s="104"/>
      <c r="VLY646" s="60"/>
      <c r="VLZ646" s="61"/>
      <c r="VMA646" s="104"/>
      <c r="VMB646" s="60"/>
      <c r="VMC646" s="61"/>
      <c r="VMD646" s="104"/>
      <c r="VME646" s="60"/>
      <c r="VMF646" s="61"/>
      <c r="VMG646" s="104"/>
      <c r="VMH646" s="60"/>
      <c r="VMI646" s="61"/>
      <c r="VMJ646" s="104"/>
      <c r="VMK646" s="60"/>
      <c r="VML646" s="61"/>
      <c r="VMM646" s="104"/>
      <c r="VMN646" s="60"/>
      <c r="VMO646" s="61"/>
      <c r="VMP646" s="104"/>
      <c r="VMQ646" s="60"/>
      <c r="VMR646" s="61"/>
      <c r="VMS646" s="104"/>
      <c r="VMT646" s="60"/>
      <c r="VMU646" s="61"/>
      <c r="VMV646" s="104"/>
      <c r="VMW646" s="60"/>
      <c r="VMX646" s="61"/>
      <c r="VMY646" s="104"/>
      <c r="VMZ646" s="60"/>
      <c r="VNA646" s="61"/>
      <c r="VNB646" s="104"/>
      <c r="VNC646" s="60"/>
      <c r="VND646" s="61"/>
      <c r="VNE646" s="104"/>
      <c r="VNF646" s="60"/>
      <c r="VNG646" s="61"/>
      <c r="VNH646" s="104"/>
      <c r="VNI646" s="60"/>
      <c r="VNJ646" s="61"/>
      <c r="VNK646" s="104"/>
      <c r="VNL646" s="60"/>
      <c r="VNM646" s="61"/>
      <c r="VNN646" s="104"/>
      <c r="VNO646" s="60"/>
      <c r="VNP646" s="61"/>
      <c r="VNQ646" s="104"/>
      <c r="VNR646" s="60"/>
      <c r="VNS646" s="61"/>
      <c r="VNT646" s="104"/>
      <c r="VNU646" s="60"/>
      <c r="VNV646" s="61"/>
      <c r="VNW646" s="104"/>
      <c r="VNX646" s="60"/>
      <c r="VNY646" s="61"/>
      <c r="VNZ646" s="104"/>
      <c r="VOA646" s="60"/>
      <c r="VOB646" s="61"/>
      <c r="VOC646" s="104"/>
      <c r="VOD646" s="60"/>
      <c r="VOE646" s="61"/>
      <c r="VOF646" s="104"/>
      <c r="VOG646" s="60"/>
      <c r="VOH646" s="61"/>
      <c r="VOI646" s="104"/>
      <c r="VOJ646" s="60"/>
      <c r="VOK646" s="61"/>
      <c r="VOL646" s="104"/>
      <c r="VOM646" s="60"/>
      <c r="VON646" s="61"/>
      <c r="VOO646" s="104"/>
      <c r="VOP646" s="60"/>
      <c r="VOQ646" s="61"/>
      <c r="VOR646" s="104"/>
      <c r="VOS646" s="60"/>
      <c r="VOT646" s="61"/>
      <c r="VOU646" s="104"/>
      <c r="VOV646" s="60"/>
      <c r="VOW646" s="61"/>
      <c r="VOX646" s="104"/>
      <c r="VOY646" s="60"/>
      <c r="VOZ646" s="61"/>
      <c r="VPA646" s="104"/>
      <c r="VPB646" s="60"/>
      <c r="VPC646" s="61"/>
      <c r="VPD646" s="104"/>
      <c r="VPE646" s="60"/>
      <c r="VPF646" s="61"/>
      <c r="VPG646" s="104"/>
      <c r="VPH646" s="60"/>
      <c r="VPI646" s="61"/>
      <c r="VPJ646" s="104"/>
      <c r="VPK646" s="60"/>
      <c r="VPL646" s="61"/>
      <c r="VPM646" s="104"/>
      <c r="VPN646" s="60"/>
      <c r="VPO646" s="61"/>
      <c r="VPP646" s="104"/>
      <c r="VPQ646" s="60"/>
      <c r="VPR646" s="61"/>
      <c r="VPS646" s="104"/>
      <c r="VPT646" s="60"/>
      <c r="VPU646" s="61"/>
      <c r="VPV646" s="104"/>
      <c r="VPW646" s="60"/>
      <c r="VPX646" s="61"/>
      <c r="VPY646" s="104"/>
      <c r="VPZ646" s="60"/>
      <c r="VQA646" s="61"/>
      <c r="VQB646" s="104"/>
      <c r="VQC646" s="60"/>
      <c r="VQD646" s="61"/>
      <c r="VQE646" s="104"/>
      <c r="VQF646" s="60"/>
      <c r="VQG646" s="61"/>
      <c r="VQH646" s="104"/>
      <c r="VQI646" s="60"/>
      <c r="VQJ646" s="61"/>
      <c r="VQK646" s="104"/>
      <c r="VQL646" s="60"/>
      <c r="VQM646" s="61"/>
      <c r="VQN646" s="104"/>
      <c r="VQO646" s="60"/>
      <c r="VQP646" s="61"/>
      <c r="VQQ646" s="104"/>
      <c r="VQR646" s="60"/>
      <c r="VQS646" s="61"/>
      <c r="VQT646" s="104"/>
      <c r="VQU646" s="60"/>
      <c r="VQV646" s="61"/>
      <c r="VQW646" s="104"/>
      <c r="VQX646" s="60"/>
      <c r="VQY646" s="61"/>
      <c r="VQZ646" s="104"/>
      <c r="VRA646" s="60"/>
      <c r="VRB646" s="61"/>
      <c r="VRC646" s="104"/>
      <c r="VRD646" s="60"/>
      <c r="VRE646" s="61"/>
      <c r="VRF646" s="104"/>
      <c r="VRG646" s="60"/>
      <c r="VRH646" s="61"/>
      <c r="VRI646" s="104"/>
      <c r="VRJ646" s="60"/>
      <c r="VRK646" s="61"/>
      <c r="VRL646" s="104"/>
      <c r="VRM646" s="60"/>
      <c r="VRN646" s="61"/>
      <c r="VRO646" s="104"/>
      <c r="VRP646" s="60"/>
      <c r="VRQ646" s="61"/>
      <c r="VRR646" s="104"/>
      <c r="VRS646" s="60"/>
      <c r="VRT646" s="61"/>
      <c r="VRU646" s="104"/>
      <c r="VRV646" s="60"/>
      <c r="VRW646" s="61"/>
      <c r="VRX646" s="104"/>
      <c r="VRY646" s="60"/>
      <c r="VRZ646" s="61"/>
      <c r="VSA646" s="104"/>
      <c r="VSB646" s="60"/>
      <c r="VSC646" s="61"/>
      <c r="VSD646" s="104"/>
      <c r="VSE646" s="60"/>
      <c r="VSF646" s="61"/>
      <c r="VSG646" s="104"/>
      <c r="VSH646" s="60"/>
      <c r="VSI646" s="61"/>
      <c r="VSJ646" s="104"/>
      <c r="VSK646" s="60"/>
      <c r="VSL646" s="61"/>
      <c r="VSM646" s="104"/>
      <c r="VSN646" s="60"/>
      <c r="VSO646" s="61"/>
      <c r="VSP646" s="104"/>
      <c r="VSQ646" s="60"/>
      <c r="VSR646" s="61"/>
      <c r="VSS646" s="104"/>
      <c r="VST646" s="60"/>
      <c r="VSU646" s="61"/>
      <c r="VSV646" s="104"/>
      <c r="VSW646" s="60"/>
      <c r="VSX646" s="61"/>
      <c r="VSY646" s="104"/>
      <c r="VSZ646" s="60"/>
      <c r="VTA646" s="61"/>
      <c r="VTB646" s="104"/>
      <c r="VTC646" s="60"/>
      <c r="VTD646" s="61"/>
      <c r="VTE646" s="104"/>
      <c r="VTF646" s="60"/>
      <c r="VTG646" s="61"/>
      <c r="VTH646" s="104"/>
      <c r="VTI646" s="60"/>
      <c r="VTJ646" s="61"/>
      <c r="VTK646" s="104"/>
      <c r="VTL646" s="60"/>
      <c r="VTM646" s="61"/>
      <c r="VTN646" s="104"/>
      <c r="VTO646" s="60"/>
      <c r="VTP646" s="61"/>
      <c r="VTQ646" s="104"/>
      <c r="VTR646" s="60"/>
      <c r="VTS646" s="61"/>
      <c r="VTT646" s="104"/>
      <c r="VTU646" s="60"/>
      <c r="VTV646" s="61"/>
      <c r="VTW646" s="104"/>
      <c r="VTX646" s="60"/>
      <c r="VTY646" s="61"/>
      <c r="VTZ646" s="104"/>
      <c r="VUA646" s="60"/>
      <c r="VUB646" s="61"/>
      <c r="VUC646" s="104"/>
      <c r="VUD646" s="60"/>
      <c r="VUE646" s="61"/>
      <c r="VUF646" s="104"/>
      <c r="VUG646" s="60"/>
      <c r="VUH646" s="61"/>
      <c r="VUI646" s="104"/>
      <c r="VUJ646" s="60"/>
      <c r="VUK646" s="61"/>
      <c r="VUL646" s="104"/>
      <c r="VUM646" s="60"/>
      <c r="VUN646" s="61"/>
      <c r="VUO646" s="104"/>
      <c r="VUP646" s="60"/>
      <c r="VUQ646" s="61"/>
      <c r="VUR646" s="104"/>
      <c r="VUS646" s="60"/>
      <c r="VUT646" s="61"/>
      <c r="VUU646" s="104"/>
      <c r="VUV646" s="60"/>
      <c r="VUW646" s="61"/>
      <c r="VUX646" s="104"/>
      <c r="VUY646" s="60"/>
      <c r="VUZ646" s="61"/>
      <c r="VVA646" s="104"/>
      <c r="VVB646" s="60"/>
      <c r="VVC646" s="61"/>
      <c r="VVD646" s="104"/>
      <c r="VVE646" s="60"/>
      <c r="VVF646" s="61"/>
      <c r="VVG646" s="104"/>
      <c r="VVH646" s="60"/>
      <c r="VVI646" s="61"/>
      <c r="VVJ646" s="104"/>
      <c r="VVK646" s="60"/>
      <c r="VVL646" s="61"/>
      <c r="VVM646" s="104"/>
      <c r="VVN646" s="60"/>
      <c r="VVO646" s="61"/>
      <c r="VVP646" s="104"/>
      <c r="VVQ646" s="60"/>
      <c r="VVR646" s="61"/>
      <c r="VVS646" s="104"/>
      <c r="VVT646" s="60"/>
      <c r="VVU646" s="61"/>
      <c r="VVV646" s="104"/>
      <c r="VVW646" s="60"/>
      <c r="VVX646" s="61"/>
      <c r="VVY646" s="104"/>
      <c r="VVZ646" s="60"/>
      <c r="VWA646" s="61"/>
      <c r="VWB646" s="104"/>
      <c r="VWC646" s="60"/>
      <c r="VWD646" s="61"/>
      <c r="VWE646" s="104"/>
      <c r="VWF646" s="60"/>
      <c r="VWG646" s="61"/>
      <c r="VWH646" s="104"/>
      <c r="VWI646" s="60"/>
      <c r="VWJ646" s="61"/>
      <c r="VWK646" s="104"/>
      <c r="VWL646" s="60"/>
      <c r="VWM646" s="61"/>
      <c r="VWN646" s="104"/>
      <c r="VWO646" s="60"/>
      <c r="VWP646" s="61"/>
      <c r="VWQ646" s="104"/>
      <c r="VWR646" s="60"/>
      <c r="VWS646" s="61"/>
      <c r="VWT646" s="104"/>
      <c r="VWU646" s="60"/>
      <c r="VWV646" s="61"/>
      <c r="VWW646" s="104"/>
      <c r="VWX646" s="60"/>
      <c r="VWY646" s="61"/>
      <c r="VWZ646" s="104"/>
      <c r="VXA646" s="60"/>
      <c r="VXB646" s="61"/>
      <c r="VXC646" s="104"/>
      <c r="VXD646" s="60"/>
      <c r="VXE646" s="61"/>
      <c r="VXF646" s="104"/>
      <c r="VXG646" s="60"/>
      <c r="VXH646" s="61"/>
      <c r="VXI646" s="104"/>
      <c r="VXJ646" s="60"/>
      <c r="VXK646" s="61"/>
      <c r="VXL646" s="104"/>
      <c r="VXM646" s="60"/>
      <c r="VXN646" s="61"/>
      <c r="VXO646" s="104"/>
      <c r="VXP646" s="60"/>
      <c r="VXQ646" s="61"/>
      <c r="VXR646" s="104"/>
      <c r="VXS646" s="60"/>
      <c r="VXT646" s="61"/>
      <c r="VXU646" s="104"/>
      <c r="VXV646" s="60"/>
      <c r="VXW646" s="61"/>
      <c r="VXX646" s="104"/>
      <c r="VXY646" s="60"/>
      <c r="VXZ646" s="61"/>
      <c r="VYA646" s="104"/>
      <c r="VYB646" s="60"/>
      <c r="VYC646" s="61"/>
      <c r="VYD646" s="104"/>
      <c r="VYE646" s="60"/>
      <c r="VYF646" s="61"/>
      <c r="VYG646" s="104"/>
      <c r="VYH646" s="60"/>
      <c r="VYI646" s="61"/>
      <c r="VYJ646" s="104"/>
      <c r="VYK646" s="60"/>
      <c r="VYL646" s="61"/>
      <c r="VYM646" s="104"/>
      <c r="VYN646" s="60"/>
      <c r="VYO646" s="61"/>
      <c r="VYP646" s="104"/>
      <c r="VYQ646" s="60"/>
      <c r="VYR646" s="61"/>
      <c r="VYS646" s="104"/>
      <c r="VYT646" s="60"/>
      <c r="VYU646" s="61"/>
      <c r="VYV646" s="104"/>
      <c r="VYW646" s="60"/>
      <c r="VYX646" s="61"/>
      <c r="VYY646" s="104"/>
      <c r="VYZ646" s="60"/>
      <c r="VZA646" s="61"/>
      <c r="VZB646" s="104"/>
      <c r="VZC646" s="60"/>
      <c r="VZD646" s="61"/>
      <c r="VZE646" s="104"/>
      <c r="VZF646" s="60"/>
      <c r="VZG646" s="61"/>
      <c r="VZH646" s="104"/>
      <c r="VZI646" s="60"/>
      <c r="VZJ646" s="61"/>
      <c r="VZK646" s="104"/>
      <c r="VZL646" s="60"/>
      <c r="VZM646" s="61"/>
      <c r="VZN646" s="104"/>
      <c r="VZO646" s="60"/>
      <c r="VZP646" s="61"/>
      <c r="VZQ646" s="104"/>
      <c r="VZR646" s="60"/>
      <c r="VZS646" s="61"/>
      <c r="VZT646" s="104"/>
      <c r="VZU646" s="60"/>
      <c r="VZV646" s="61"/>
      <c r="VZW646" s="104"/>
      <c r="VZX646" s="60"/>
      <c r="VZY646" s="61"/>
      <c r="VZZ646" s="104"/>
      <c r="WAA646" s="60"/>
      <c r="WAB646" s="61"/>
      <c r="WAC646" s="104"/>
      <c r="WAD646" s="60"/>
      <c r="WAE646" s="61"/>
      <c r="WAF646" s="104"/>
      <c r="WAG646" s="60"/>
      <c r="WAH646" s="61"/>
      <c r="WAI646" s="104"/>
      <c r="WAJ646" s="60"/>
      <c r="WAK646" s="61"/>
      <c r="WAL646" s="104"/>
      <c r="WAM646" s="60"/>
      <c r="WAN646" s="61"/>
      <c r="WAO646" s="104"/>
      <c r="WAP646" s="60"/>
      <c r="WAQ646" s="61"/>
      <c r="WAR646" s="104"/>
      <c r="WAS646" s="60"/>
      <c r="WAT646" s="61"/>
      <c r="WAU646" s="104"/>
      <c r="WAV646" s="60"/>
      <c r="WAW646" s="61"/>
      <c r="WAX646" s="104"/>
      <c r="WAY646" s="60"/>
      <c r="WAZ646" s="61"/>
      <c r="WBA646" s="104"/>
      <c r="WBB646" s="60"/>
      <c r="WBC646" s="61"/>
      <c r="WBD646" s="104"/>
      <c r="WBE646" s="60"/>
      <c r="WBF646" s="61"/>
      <c r="WBG646" s="104"/>
      <c r="WBH646" s="60"/>
      <c r="WBI646" s="61"/>
      <c r="WBJ646" s="104"/>
      <c r="WBK646" s="60"/>
      <c r="WBL646" s="61"/>
      <c r="WBM646" s="104"/>
      <c r="WBN646" s="60"/>
      <c r="WBO646" s="61"/>
      <c r="WBP646" s="104"/>
      <c r="WBQ646" s="60"/>
      <c r="WBR646" s="61"/>
      <c r="WBS646" s="104"/>
      <c r="WBT646" s="60"/>
      <c r="WBU646" s="61"/>
      <c r="WBV646" s="104"/>
      <c r="WBW646" s="60"/>
      <c r="WBX646" s="61"/>
      <c r="WBY646" s="104"/>
      <c r="WBZ646" s="60"/>
      <c r="WCA646" s="61"/>
      <c r="WCB646" s="104"/>
      <c r="WCC646" s="60"/>
      <c r="WCD646" s="61"/>
      <c r="WCE646" s="104"/>
      <c r="WCF646" s="60"/>
      <c r="WCG646" s="61"/>
      <c r="WCH646" s="104"/>
      <c r="WCI646" s="60"/>
      <c r="WCJ646" s="61"/>
      <c r="WCK646" s="104"/>
      <c r="WCL646" s="60"/>
      <c r="WCM646" s="61"/>
      <c r="WCN646" s="104"/>
      <c r="WCO646" s="60"/>
      <c r="WCP646" s="61"/>
      <c r="WCQ646" s="104"/>
      <c r="WCR646" s="60"/>
      <c r="WCS646" s="61"/>
      <c r="WCT646" s="104"/>
      <c r="WCU646" s="60"/>
      <c r="WCV646" s="61"/>
      <c r="WCW646" s="104"/>
      <c r="WCX646" s="60"/>
      <c r="WCY646" s="61"/>
      <c r="WCZ646" s="104"/>
      <c r="WDA646" s="60"/>
      <c r="WDB646" s="61"/>
      <c r="WDC646" s="104"/>
      <c r="WDD646" s="60"/>
      <c r="WDE646" s="61"/>
      <c r="WDF646" s="104"/>
      <c r="WDG646" s="60"/>
      <c r="WDH646" s="61"/>
      <c r="WDI646" s="104"/>
      <c r="WDJ646" s="60"/>
      <c r="WDK646" s="61"/>
      <c r="WDL646" s="104"/>
      <c r="WDM646" s="60"/>
      <c r="WDN646" s="61"/>
      <c r="WDO646" s="104"/>
      <c r="WDP646" s="60"/>
      <c r="WDQ646" s="61"/>
      <c r="WDR646" s="104"/>
      <c r="WDS646" s="60"/>
      <c r="WDT646" s="61"/>
      <c r="WDU646" s="104"/>
      <c r="WDV646" s="60"/>
      <c r="WDW646" s="61"/>
      <c r="WDX646" s="104"/>
      <c r="WDY646" s="60"/>
      <c r="WDZ646" s="61"/>
      <c r="WEA646" s="104"/>
      <c r="WEB646" s="60"/>
      <c r="WEC646" s="61"/>
      <c r="WED646" s="104"/>
      <c r="WEE646" s="60"/>
      <c r="WEF646" s="61"/>
      <c r="WEG646" s="104"/>
      <c r="WEH646" s="60"/>
      <c r="WEI646" s="61"/>
      <c r="WEJ646" s="104"/>
      <c r="WEK646" s="60"/>
      <c r="WEL646" s="61"/>
      <c r="WEM646" s="104"/>
      <c r="WEN646" s="60"/>
      <c r="WEO646" s="61"/>
      <c r="WEP646" s="104"/>
      <c r="WEQ646" s="60"/>
      <c r="WER646" s="61"/>
      <c r="WES646" s="104"/>
      <c r="WET646" s="60"/>
      <c r="WEU646" s="61"/>
      <c r="WEV646" s="104"/>
      <c r="WEW646" s="60"/>
      <c r="WEX646" s="61"/>
      <c r="WEY646" s="104"/>
      <c r="WEZ646" s="60"/>
      <c r="WFA646" s="61"/>
      <c r="WFB646" s="104"/>
      <c r="WFC646" s="60"/>
      <c r="WFD646" s="61"/>
      <c r="WFE646" s="104"/>
      <c r="WFF646" s="60"/>
      <c r="WFG646" s="61"/>
      <c r="WFH646" s="104"/>
      <c r="WFI646" s="60"/>
      <c r="WFJ646" s="61"/>
      <c r="WFK646" s="104"/>
      <c r="WFL646" s="60"/>
      <c r="WFM646" s="61"/>
      <c r="WFN646" s="104"/>
      <c r="WFO646" s="60"/>
      <c r="WFP646" s="61"/>
      <c r="WFQ646" s="104"/>
      <c r="WFR646" s="60"/>
      <c r="WFS646" s="61"/>
      <c r="WFT646" s="104"/>
      <c r="WFU646" s="60"/>
      <c r="WFV646" s="61"/>
      <c r="WFW646" s="104"/>
      <c r="WFX646" s="60"/>
      <c r="WFY646" s="61"/>
      <c r="WFZ646" s="104"/>
      <c r="WGA646" s="60"/>
      <c r="WGB646" s="61"/>
      <c r="WGC646" s="104"/>
      <c r="WGD646" s="60"/>
      <c r="WGE646" s="61"/>
      <c r="WGF646" s="104"/>
      <c r="WGG646" s="60"/>
      <c r="WGH646" s="61"/>
      <c r="WGI646" s="104"/>
      <c r="WGJ646" s="60"/>
      <c r="WGK646" s="61"/>
      <c r="WGL646" s="104"/>
      <c r="WGM646" s="60"/>
      <c r="WGN646" s="61"/>
      <c r="WGO646" s="104"/>
      <c r="WGP646" s="60"/>
      <c r="WGQ646" s="61"/>
      <c r="WGR646" s="104"/>
      <c r="WGS646" s="60"/>
      <c r="WGT646" s="61"/>
      <c r="WGU646" s="104"/>
      <c r="WGV646" s="60"/>
      <c r="WGW646" s="61"/>
      <c r="WGX646" s="104"/>
      <c r="WGY646" s="60"/>
      <c r="WGZ646" s="61"/>
      <c r="WHA646" s="104"/>
      <c r="WHB646" s="60"/>
      <c r="WHC646" s="61"/>
      <c r="WHD646" s="104"/>
      <c r="WHE646" s="60"/>
      <c r="WHF646" s="61"/>
      <c r="WHG646" s="104"/>
      <c r="WHH646" s="60"/>
      <c r="WHI646" s="61"/>
      <c r="WHJ646" s="104"/>
      <c r="WHK646" s="60"/>
      <c r="WHL646" s="61"/>
      <c r="WHM646" s="104"/>
      <c r="WHN646" s="60"/>
      <c r="WHO646" s="61"/>
      <c r="WHP646" s="104"/>
      <c r="WHQ646" s="60"/>
      <c r="WHR646" s="61"/>
      <c r="WHS646" s="104"/>
      <c r="WHT646" s="60"/>
      <c r="WHU646" s="61"/>
      <c r="WHV646" s="104"/>
      <c r="WHW646" s="60"/>
      <c r="WHX646" s="61"/>
      <c r="WHY646" s="104"/>
      <c r="WHZ646" s="60"/>
      <c r="WIA646" s="61"/>
      <c r="WIB646" s="104"/>
      <c r="WIC646" s="60"/>
      <c r="WID646" s="61"/>
      <c r="WIE646" s="104"/>
      <c r="WIF646" s="60"/>
      <c r="WIG646" s="61"/>
      <c r="WIH646" s="104"/>
      <c r="WII646" s="60"/>
      <c r="WIJ646" s="61"/>
      <c r="WIK646" s="104"/>
      <c r="WIL646" s="60"/>
      <c r="WIM646" s="61"/>
      <c r="WIN646" s="104"/>
      <c r="WIO646" s="60"/>
      <c r="WIP646" s="61"/>
      <c r="WIQ646" s="104"/>
      <c r="WIR646" s="60"/>
      <c r="WIS646" s="61"/>
      <c r="WIT646" s="104"/>
      <c r="WIU646" s="60"/>
      <c r="WIV646" s="61"/>
      <c r="WIW646" s="104"/>
      <c r="WIX646" s="60"/>
      <c r="WIY646" s="61"/>
      <c r="WIZ646" s="104"/>
      <c r="WJA646" s="60"/>
      <c r="WJB646" s="61"/>
      <c r="WJC646" s="104"/>
      <c r="WJD646" s="60"/>
      <c r="WJE646" s="61"/>
      <c r="WJF646" s="104"/>
      <c r="WJG646" s="60"/>
      <c r="WJH646" s="61"/>
      <c r="WJI646" s="104"/>
      <c r="WJJ646" s="60"/>
      <c r="WJK646" s="61"/>
      <c r="WJL646" s="104"/>
      <c r="WJM646" s="60"/>
      <c r="WJN646" s="61"/>
      <c r="WJO646" s="104"/>
      <c r="WJP646" s="60"/>
      <c r="WJQ646" s="61"/>
      <c r="WJR646" s="104"/>
      <c r="WJS646" s="60"/>
      <c r="WJT646" s="61"/>
      <c r="WJU646" s="104"/>
      <c r="WJV646" s="60"/>
      <c r="WJW646" s="61"/>
      <c r="WJX646" s="104"/>
      <c r="WJY646" s="60"/>
      <c r="WJZ646" s="61"/>
      <c r="WKA646" s="104"/>
      <c r="WKB646" s="60"/>
      <c r="WKC646" s="61"/>
      <c r="WKD646" s="104"/>
      <c r="WKE646" s="60"/>
      <c r="WKF646" s="61"/>
      <c r="WKG646" s="104"/>
      <c r="WKH646" s="60"/>
      <c r="WKI646" s="61"/>
      <c r="WKJ646" s="104"/>
      <c r="WKK646" s="60"/>
      <c r="WKL646" s="61"/>
      <c r="WKM646" s="104"/>
      <c r="WKN646" s="60"/>
      <c r="WKO646" s="61"/>
      <c r="WKP646" s="104"/>
      <c r="WKQ646" s="60"/>
      <c r="WKR646" s="61"/>
      <c r="WKS646" s="104"/>
      <c r="WKT646" s="60"/>
      <c r="WKU646" s="61"/>
      <c r="WKV646" s="104"/>
      <c r="WKW646" s="60"/>
      <c r="WKX646" s="61"/>
      <c r="WKY646" s="104"/>
      <c r="WKZ646" s="60"/>
      <c r="WLA646" s="61"/>
      <c r="WLB646" s="104"/>
      <c r="WLC646" s="60"/>
      <c r="WLD646" s="61"/>
      <c r="WLE646" s="104"/>
      <c r="WLF646" s="60"/>
      <c r="WLG646" s="61"/>
      <c r="WLH646" s="104"/>
      <c r="WLI646" s="60"/>
      <c r="WLJ646" s="61"/>
      <c r="WLK646" s="104"/>
      <c r="WLL646" s="60"/>
      <c r="WLM646" s="61"/>
      <c r="WLN646" s="104"/>
      <c r="WLO646" s="60"/>
      <c r="WLP646" s="61"/>
      <c r="WLQ646" s="104"/>
      <c r="WLR646" s="60"/>
      <c r="WLS646" s="61"/>
      <c r="WLT646" s="104"/>
      <c r="WLU646" s="60"/>
      <c r="WLV646" s="61"/>
      <c r="WLW646" s="104"/>
      <c r="WLX646" s="60"/>
      <c r="WLY646" s="61"/>
      <c r="WLZ646" s="104"/>
      <c r="WMA646" s="60"/>
      <c r="WMB646" s="61"/>
      <c r="WMC646" s="104"/>
      <c r="WMD646" s="60"/>
      <c r="WME646" s="61"/>
      <c r="WMF646" s="104"/>
      <c r="WMG646" s="60"/>
      <c r="WMH646" s="61"/>
      <c r="WMI646" s="104"/>
      <c r="WMJ646" s="60"/>
      <c r="WMK646" s="61"/>
      <c r="WML646" s="104"/>
      <c r="WMM646" s="60"/>
      <c r="WMN646" s="61"/>
      <c r="WMO646" s="104"/>
      <c r="WMP646" s="60"/>
      <c r="WMQ646" s="61"/>
      <c r="WMR646" s="104"/>
      <c r="WMS646" s="60"/>
      <c r="WMT646" s="61"/>
      <c r="WMU646" s="104"/>
      <c r="WMV646" s="60"/>
      <c r="WMW646" s="61"/>
      <c r="WMX646" s="104"/>
      <c r="WMY646" s="60"/>
      <c r="WMZ646" s="61"/>
      <c r="WNA646" s="104"/>
      <c r="WNB646" s="60"/>
      <c r="WNC646" s="61"/>
      <c r="WND646" s="104"/>
      <c r="WNE646" s="60"/>
      <c r="WNF646" s="61"/>
      <c r="WNG646" s="104"/>
      <c r="WNH646" s="60"/>
      <c r="WNI646" s="61"/>
      <c r="WNJ646" s="104"/>
      <c r="WNK646" s="60"/>
      <c r="WNL646" s="61"/>
      <c r="WNM646" s="104"/>
      <c r="WNN646" s="60"/>
      <c r="WNO646" s="61"/>
      <c r="WNP646" s="104"/>
      <c r="WNQ646" s="60"/>
      <c r="WNR646" s="61"/>
      <c r="WNS646" s="104"/>
      <c r="WNT646" s="60"/>
      <c r="WNU646" s="61"/>
      <c r="WNV646" s="104"/>
      <c r="WNW646" s="60"/>
      <c r="WNX646" s="61"/>
      <c r="WNY646" s="104"/>
      <c r="WNZ646" s="60"/>
      <c r="WOA646" s="61"/>
      <c r="WOB646" s="104"/>
      <c r="WOC646" s="60"/>
      <c r="WOD646" s="61"/>
      <c r="WOE646" s="104"/>
      <c r="WOF646" s="60"/>
      <c r="WOG646" s="61"/>
      <c r="WOH646" s="104"/>
      <c r="WOI646" s="60"/>
      <c r="WOJ646" s="61"/>
      <c r="WOK646" s="104"/>
      <c r="WOL646" s="60"/>
      <c r="WOM646" s="61"/>
      <c r="WON646" s="104"/>
      <c r="WOO646" s="60"/>
      <c r="WOP646" s="61"/>
      <c r="WOQ646" s="104"/>
      <c r="WOR646" s="60"/>
      <c r="WOS646" s="61"/>
      <c r="WOT646" s="104"/>
      <c r="WOU646" s="60"/>
      <c r="WOV646" s="61"/>
      <c r="WOW646" s="104"/>
      <c r="WOX646" s="60"/>
      <c r="WOY646" s="61"/>
      <c r="WOZ646" s="104"/>
      <c r="WPA646" s="60"/>
      <c r="WPB646" s="61"/>
      <c r="WPC646" s="104"/>
      <c r="WPD646" s="60"/>
      <c r="WPE646" s="61"/>
      <c r="WPF646" s="104"/>
      <c r="WPG646" s="60"/>
      <c r="WPH646" s="61"/>
      <c r="WPI646" s="104"/>
      <c r="WPJ646" s="60"/>
      <c r="WPK646" s="61"/>
      <c r="WPL646" s="104"/>
      <c r="WPM646" s="60"/>
      <c r="WPN646" s="61"/>
      <c r="WPO646" s="104"/>
      <c r="WPP646" s="60"/>
      <c r="WPQ646" s="61"/>
      <c r="WPR646" s="104"/>
      <c r="WPS646" s="60"/>
      <c r="WPT646" s="61"/>
      <c r="WPU646" s="104"/>
      <c r="WPV646" s="60"/>
      <c r="WPW646" s="61"/>
      <c r="WPX646" s="104"/>
      <c r="WPY646" s="60"/>
      <c r="WPZ646" s="61"/>
      <c r="WQA646" s="104"/>
      <c r="WQB646" s="60"/>
      <c r="WQC646" s="61"/>
      <c r="WQD646" s="104"/>
      <c r="WQE646" s="60"/>
      <c r="WQF646" s="61"/>
      <c r="WQG646" s="104"/>
      <c r="WQH646" s="60"/>
      <c r="WQI646" s="61"/>
      <c r="WQJ646" s="104"/>
      <c r="WQK646" s="60"/>
      <c r="WQL646" s="61"/>
      <c r="WQM646" s="104"/>
      <c r="WQN646" s="60"/>
      <c r="WQO646" s="61"/>
      <c r="WQP646" s="104"/>
      <c r="WQQ646" s="60"/>
      <c r="WQR646" s="61"/>
      <c r="WQS646" s="104"/>
      <c r="WQT646" s="60"/>
      <c r="WQU646" s="61"/>
      <c r="WQV646" s="104"/>
      <c r="WQW646" s="60"/>
      <c r="WQX646" s="61"/>
      <c r="WQY646" s="104"/>
      <c r="WQZ646" s="60"/>
      <c r="WRA646" s="61"/>
      <c r="WRB646" s="104"/>
      <c r="WRC646" s="60"/>
      <c r="WRD646" s="61"/>
      <c r="WRE646" s="104"/>
      <c r="WRF646" s="60"/>
      <c r="WRG646" s="61"/>
      <c r="WRH646" s="104"/>
      <c r="WRI646" s="60"/>
      <c r="WRJ646" s="61"/>
      <c r="WRK646" s="104"/>
      <c r="WRL646" s="60"/>
      <c r="WRM646" s="61"/>
      <c r="WRN646" s="104"/>
      <c r="WRO646" s="60"/>
      <c r="WRP646" s="61"/>
      <c r="WRQ646" s="104"/>
      <c r="WRR646" s="60"/>
      <c r="WRS646" s="61"/>
      <c r="WRT646" s="104"/>
      <c r="WRU646" s="60"/>
      <c r="WRV646" s="61"/>
      <c r="WRW646" s="104"/>
      <c r="WRX646" s="60"/>
      <c r="WRY646" s="61"/>
      <c r="WRZ646" s="104"/>
      <c r="WSA646" s="60"/>
      <c r="WSB646" s="61"/>
      <c r="WSC646" s="104"/>
      <c r="WSD646" s="60"/>
      <c r="WSE646" s="61"/>
      <c r="WSF646" s="104"/>
      <c r="WSG646" s="60"/>
      <c r="WSH646" s="61"/>
      <c r="WSI646" s="104"/>
      <c r="WSJ646" s="60"/>
      <c r="WSK646" s="61"/>
      <c r="WSL646" s="104"/>
      <c r="WSM646" s="60"/>
      <c r="WSN646" s="61"/>
      <c r="WSO646" s="104"/>
      <c r="WSP646" s="60"/>
      <c r="WSQ646" s="61"/>
      <c r="WSR646" s="104"/>
      <c r="WSS646" s="60"/>
      <c r="WST646" s="61"/>
      <c r="WSU646" s="104"/>
      <c r="WSV646" s="60"/>
      <c r="WSW646" s="61"/>
      <c r="WSX646" s="104"/>
      <c r="WSY646" s="60"/>
      <c r="WSZ646" s="61"/>
      <c r="WTA646" s="104"/>
      <c r="WTB646" s="60"/>
      <c r="WTC646" s="61"/>
      <c r="WTD646" s="104"/>
      <c r="WTE646" s="60"/>
      <c r="WTF646" s="61"/>
      <c r="WTG646" s="104"/>
      <c r="WTH646" s="60"/>
      <c r="WTI646" s="61"/>
      <c r="WTJ646" s="104"/>
      <c r="WTK646" s="60"/>
      <c r="WTL646" s="61"/>
      <c r="WTM646" s="104"/>
      <c r="WTN646" s="60"/>
      <c r="WTO646" s="61"/>
      <c r="WTP646" s="104"/>
      <c r="WTQ646" s="60"/>
      <c r="WTR646" s="61"/>
      <c r="WTS646" s="104"/>
      <c r="WTT646" s="60"/>
      <c r="WTU646" s="61"/>
      <c r="WTV646" s="104"/>
      <c r="WTW646" s="60"/>
      <c r="WTX646" s="61"/>
      <c r="WTY646" s="104"/>
      <c r="WTZ646" s="60"/>
      <c r="WUA646" s="61"/>
      <c r="WUB646" s="104"/>
      <c r="WUC646" s="60"/>
      <c r="WUD646" s="61"/>
      <c r="WUE646" s="104"/>
      <c r="WUF646" s="60"/>
      <c r="WUG646" s="61"/>
      <c r="WUH646" s="104"/>
      <c r="WUI646" s="60"/>
      <c r="WUJ646" s="61"/>
      <c r="WUK646" s="104"/>
      <c r="WUL646" s="60"/>
      <c r="WUM646" s="61"/>
      <c r="WUN646" s="104"/>
      <c r="WUO646" s="60"/>
      <c r="WUP646" s="61"/>
      <c r="WUQ646" s="104"/>
      <c r="WUR646" s="60"/>
      <c r="WUS646" s="61"/>
      <c r="WUT646" s="104"/>
      <c r="WUU646" s="60"/>
      <c r="WUV646" s="61"/>
      <c r="WUW646" s="104"/>
      <c r="WUX646" s="60"/>
      <c r="WUY646" s="61"/>
      <c r="WUZ646" s="104"/>
      <c r="WVA646" s="60"/>
      <c r="WVB646" s="61"/>
      <c r="WVC646" s="104"/>
      <c r="WVD646" s="60"/>
      <c r="WVE646" s="61"/>
      <c r="WVF646" s="104"/>
      <c r="WVG646" s="60"/>
      <c r="WVH646" s="61"/>
      <c r="WVI646" s="104"/>
      <c r="WVJ646" s="60"/>
      <c r="WVK646" s="61"/>
      <c r="WVL646" s="104"/>
      <c r="WVM646" s="60"/>
      <c r="WVN646" s="61"/>
      <c r="WVO646" s="104"/>
      <c r="WVP646" s="60"/>
      <c r="WVQ646" s="61"/>
      <c r="WVR646" s="104"/>
      <c r="WVS646" s="60"/>
      <c r="WVT646" s="61"/>
      <c r="WVU646" s="104"/>
      <c r="WVV646" s="60"/>
      <c r="WVW646" s="61"/>
      <c r="WVX646" s="104"/>
      <c r="WVY646" s="60"/>
      <c r="WVZ646" s="61"/>
      <c r="WWA646" s="104"/>
      <c r="WWB646" s="60"/>
      <c r="WWC646" s="61"/>
      <c r="WWD646" s="104"/>
      <c r="WWE646" s="60"/>
      <c r="WWF646" s="61"/>
      <c r="WWG646" s="104"/>
      <c r="WWH646" s="60"/>
      <c r="WWI646" s="61"/>
      <c r="WWJ646" s="104"/>
      <c r="WWK646" s="60"/>
      <c r="WWL646" s="61"/>
      <c r="WWM646" s="104"/>
      <c r="WWN646" s="60"/>
      <c r="WWO646" s="61"/>
      <c r="WWP646" s="104"/>
      <c r="WWQ646" s="60"/>
      <c r="WWR646" s="61"/>
      <c r="WWS646" s="104"/>
      <c r="WWT646" s="60"/>
      <c r="WWU646" s="61"/>
      <c r="WWV646" s="104"/>
      <c r="WWW646" s="60"/>
      <c r="WWX646" s="61"/>
      <c r="WWY646" s="104"/>
      <c r="WWZ646" s="60"/>
      <c r="WXA646" s="61"/>
      <c r="WXB646" s="104"/>
      <c r="WXC646" s="60"/>
      <c r="WXD646" s="61"/>
      <c r="WXE646" s="104"/>
      <c r="WXF646" s="60"/>
      <c r="WXG646" s="61"/>
      <c r="WXH646" s="104"/>
      <c r="WXI646" s="60"/>
      <c r="WXJ646" s="61"/>
      <c r="WXK646" s="104"/>
      <c r="WXL646" s="60"/>
      <c r="WXM646" s="61"/>
      <c r="WXN646" s="104"/>
      <c r="WXO646" s="60"/>
      <c r="WXP646" s="61"/>
      <c r="WXQ646" s="104"/>
      <c r="WXR646" s="60"/>
      <c r="WXS646" s="61"/>
      <c r="WXT646" s="104"/>
      <c r="WXU646" s="60"/>
      <c r="WXV646" s="61"/>
      <c r="WXW646" s="104"/>
      <c r="WXX646" s="60"/>
      <c r="WXY646" s="61"/>
      <c r="WXZ646" s="104"/>
      <c r="WYA646" s="60"/>
      <c r="WYB646" s="61"/>
      <c r="WYC646" s="104"/>
      <c r="WYD646" s="60"/>
      <c r="WYE646" s="61"/>
      <c r="WYF646" s="104"/>
      <c r="WYG646" s="60"/>
      <c r="WYH646" s="61"/>
      <c r="WYI646" s="104"/>
      <c r="WYJ646" s="60"/>
      <c r="WYK646" s="61"/>
      <c r="WYL646" s="104"/>
      <c r="WYM646" s="60"/>
      <c r="WYN646" s="61"/>
      <c r="WYO646" s="104"/>
      <c r="WYP646" s="60"/>
      <c r="WYQ646" s="61"/>
      <c r="WYR646" s="104"/>
      <c r="WYS646" s="60"/>
      <c r="WYT646" s="61"/>
      <c r="WYU646" s="104"/>
      <c r="WYV646" s="60"/>
      <c r="WYW646" s="61"/>
      <c r="WYX646" s="104"/>
      <c r="WYY646" s="60"/>
      <c r="WYZ646" s="61"/>
      <c r="WZA646" s="104"/>
      <c r="WZB646" s="60"/>
      <c r="WZC646" s="61"/>
      <c r="WZD646" s="104"/>
      <c r="WZE646" s="60"/>
      <c r="WZF646" s="61"/>
      <c r="WZG646" s="104"/>
      <c r="WZH646" s="60"/>
      <c r="WZI646" s="61"/>
      <c r="WZJ646" s="104"/>
      <c r="WZK646" s="60"/>
      <c r="WZL646" s="61"/>
      <c r="WZM646" s="104"/>
      <c r="WZN646" s="60"/>
      <c r="WZO646" s="61"/>
      <c r="WZP646" s="104"/>
      <c r="WZQ646" s="60"/>
      <c r="WZR646" s="61"/>
      <c r="WZS646" s="104"/>
      <c r="WZT646" s="60"/>
      <c r="WZU646" s="61"/>
      <c r="WZV646" s="104"/>
      <c r="WZW646" s="60"/>
      <c r="WZX646" s="61"/>
      <c r="WZY646" s="104"/>
      <c r="WZZ646" s="60"/>
      <c r="XAA646" s="61"/>
      <c r="XAB646" s="104"/>
      <c r="XAC646" s="60"/>
      <c r="XAD646" s="61"/>
      <c r="XAE646" s="104"/>
      <c r="XAF646" s="60"/>
      <c r="XAG646" s="61"/>
      <c r="XAH646" s="104"/>
      <c r="XAI646" s="60"/>
      <c r="XAJ646" s="61"/>
      <c r="XAK646" s="104"/>
      <c r="XAL646" s="60"/>
      <c r="XAM646" s="61"/>
      <c r="XAN646" s="104"/>
      <c r="XAO646" s="60"/>
      <c r="XAP646" s="61"/>
      <c r="XAQ646" s="104"/>
      <c r="XAR646" s="60"/>
      <c r="XAS646" s="61"/>
      <c r="XAT646" s="104"/>
      <c r="XAU646" s="60"/>
      <c r="XAV646" s="61"/>
      <c r="XAW646" s="104"/>
      <c r="XAX646" s="60"/>
      <c r="XAY646" s="61"/>
      <c r="XAZ646" s="104"/>
      <c r="XBA646" s="60"/>
      <c r="XBB646" s="61"/>
      <c r="XBC646" s="104"/>
      <c r="XBD646" s="60"/>
      <c r="XBE646" s="61"/>
      <c r="XBF646" s="104"/>
      <c r="XBG646" s="60"/>
      <c r="XBH646" s="61"/>
      <c r="XBI646" s="104"/>
      <c r="XBJ646" s="60"/>
      <c r="XBK646" s="61"/>
      <c r="XBL646" s="104"/>
      <c r="XBM646" s="60"/>
      <c r="XBN646" s="61"/>
      <c r="XBO646" s="104"/>
      <c r="XBP646" s="60"/>
      <c r="XBQ646" s="61"/>
      <c r="XBR646" s="104"/>
      <c r="XBS646" s="60"/>
      <c r="XBT646" s="61"/>
      <c r="XBU646" s="104"/>
      <c r="XBV646" s="60"/>
      <c r="XBW646" s="61"/>
      <c r="XBX646" s="104"/>
      <c r="XBY646" s="60"/>
      <c r="XBZ646" s="61"/>
      <c r="XCA646" s="104"/>
      <c r="XCB646" s="60"/>
      <c r="XCC646" s="61"/>
      <c r="XCD646" s="104"/>
      <c r="XCE646" s="60"/>
      <c r="XCF646" s="61"/>
      <c r="XCG646" s="104"/>
      <c r="XCH646" s="60"/>
      <c r="XCI646" s="61"/>
      <c r="XCJ646" s="104"/>
      <c r="XCK646" s="60"/>
      <c r="XCL646" s="61"/>
      <c r="XCM646" s="104"/>
      <c r="XCN646" s="60"/>
      <c r="XCO646" s="61"/>
      <c r="XCP646" s="104"/>
      <c r="XCQ646" s="60"/>
      <c r="XCR646" s="61"/>
      <c r="XCS646" s="104"/>
      <c r="XCT646" s="60"/>
      <c r="XCU646" s="61"/>
      <c r="XCV646" s="104"/>
      <c r="XCW646" s="60"/>
      <c r="XCX646" s="61"/>
      <c r="XCY646" s="104"/>
      <c r="XCZ646" s="60"/>
      <c r="XDA646" s="61"/>
      <c r="XDB646" s="104"/>
      <c r="XDC646" s="60"/>
      <c r="XDD646" s="61"/>
      <c r="XDE646" s="104"/>
      <c r="XDF646" s="60"/>
      <c r="XDG646" s="61"/>
      <c r="XDH646" s="104"/>
      <c r="XDI646" s="60"/>
      <c r="XDJ646" s="61"/>
      <c r="XDK646" s="104"/>
      <c r="XDL646" s="60"/>
      <c r="XDM646" s="61"/>
      <c r="XDN646" s="104"/>
      <c r="XDO646" s="60"/>
      <c r="XDP646" s="61"/>
      <c r="XDQ646" s="104"/>
      <c r="XDR646" s="60"/>
      <c r="XDS646" s="61"/>
      <c r="XDT646" s="104"/>
      <c r="XDU646" s="60"/>
      <c r="XDV646" s="61"/>
      <c r="XDW646" s="104"/>
      <c r="XDX646" s="60"/>
      <c r="XDY646" s="61"/>
      <c r="XDZ646" s="104"/>
      <c r="XEA646" s="60"/>
      <c r="XEB646" s="61"/>
      <c r="XEC646" s="104"/>
      <c r="XED646" s="60"/>
      <c r="XEE646" s="61"/>
      <c r="XEF646" s="104"/>
      <c r="XEG646" s="60"/>
      <c r="XEH646" s="61"/>
      <c r="XEI646" s="104"/>
      <c r="XEJ646" s="60"/>
      <c r="XEK646" s="61"/>
      <c r="XEL646" s="104"/>
      <c r="XEM646" s="60"/>
      <c r="XEN646" s="61"/>
      <c r="XEO646" s="104"/>
      <c r="XEP646" s="60"/>
      <c r="XEQ646" s="61"/>
      <c r="XER646" s="104"/>
      <c r="XES646" s="60"/>
      <c r="XET646" s="61"/>
      <c r="XEU646" s="104"/>
      <c r="XEV646" s="60"/>
      <c r="XEW646" s="61"/>
      <c r="XEX646" s="104"/>
      <c r="XEY646" s="60"/>
      <c r="XEZ646" s="61"/>
      <c r="XFA646" s="104"/>
      <c r="XFB646" s="60"/>
      <c r="XFC646" s="61"/>
      <c r="XFD646" s="104"/>
    </row>
    <row r="647" spans="1:16384" s="257" customFormat="1" ht="18" customHeight="1">
      <c r="A647" s="121"/>
      <c r="B647" s="107"/>
      <c r="C647" s="108"/>
      <c r="D647" s="105"/>
      <c r="E647" s="43" t="s">
        <v>329</v>
      </c>
      <c r="F647" s="44" t="s">
        <v>347</v>
      </c>
      <c r="G647" s="269">
        <v>1</v>
      </c>
      <c r="H647" s="70">
        <v>30</v>
      </c>
      <c r="I647" s="79">
        <v>0</v>
      </c>
      <c r="J647" s="106">
        <v>40</v>
      </c>
      <c r="K647" s="87">
        <f t="shared" ref="K647:K665" si="41">IF(OR(LEFT(E647,2)="ĐA",LEFT(E647,2)="DA",LEFT(E647,5)="Đồ án",LEFT(E647,5)="Đồán ",LEFT(E647,9)="Sinh hoạt",LEFT(E647,9)="sinh hoạt",LEFT(E647,6)="Cố vấn",LEFT(E647,6)="cố vấn",LEFT(E647,4)="cvht",LEFT(E647,4)="CVHT",LEFT(E647,4)="shcn",LEFT(E647,4)="SHCN"),0,(IF(AND(H647&gt;0,J647&gt;0),IF(J647&gt;60,1.3,IF(J647&gt;35,1.2,1)),0)))</f>
        <v>1.2</v>
      </c>
      <c r="L647" s="87">
        <f t="shared" ref="L647:L665" si="42">IF(OR(LEFT(E647,2)="ĐA",LEFT(E647,2)="DA",LEFT(E647,5)="Đồ án",LEFT(E647,5)="Đồán "),0,IF(AND(J647&gt;0,I647&gt;0),IF(AND(OR(LEFT(E647,4)="GDQP",LEFT(E647,4)="gdqp",LEFT(E647,19)="Giáo dục quốc phòng"),J647&gt;50),1.3,IF(J647&gt;35,1.2,IF(J647&gt;29,1.1,1))),0))</f>
        <v>0</v>
      </c>
      <c r="M647" s="46">
        <f t="shared" ref="M647:M665" si="43">ROUND(IF(OR(LEFT(E647,2)="ĐA",LEFT(E647,2)="DA",LEFT(E647,5)="Đồ án",LEFT(E647,5)="Đồán "),J647*0.5,(IF(H647&gt;0,H647*K647,"0")+IF(I647&gt;0,(I647*0.75)*L647,"0"))),1)</f>
        <v>36</v>
      </c>
      <c r="N647" s="347"/>
      <c r="O647" s="349"/>
      <c r="P647" s="351"/>
      <c r="Q647" s="349"/>
      <c r="R647" s="351"/>
      <c r="S647" s="345"/>
      <c r="T647" s="342"/>
      <c r="U647" s="345"/>
      <c r="V647" s="342"/>
      <c r="W647" s="259"/>
      <c r="X647" s="342"/>
      <c r="Y647" s="342"/>
      <c r="Z647" s="342"/>
      <c r="AA647" s="342"/>
      <c r="AB647" s="342"/>
      <c r="AC647" s="342"/>
      <c r="AD647" s="83"/>
    </row>
    <row r="648" spans="1:16384" s="257" customFormat="1" ht="18" customHeight="1">
      <c r="A648" s="121"/>
      <c r="B648" s="107"/>
      <c r="C648" s="108"/>
      <c r="D648" s="105"/>
      <c r="E648" s="43" t="s">
        <v>329</v>
      </c>
      <c r="F648" s="44" t="s">
        <v>348</v>
      </c>
      <c r="G648" s="269">
        <v>1</v>
      </c>
      <c r="H648" s="70">
        <v>30</v>
      </c>
      <c r="I648" s="79">
        <v>0</v>
      </c>
      <c r="J648" s="106">
        <v>40</v>
      </c>
      <c r="K648" s="87">
        <f t="shared" si="41"/>
        <v>1.2</v>
      </c>
      <c r="L648" s="87">
        <f t="shared" si="42"/>
        <v>0</v>
      </c>
      <c r="M648" s="46">
        <f t="shared" si="43"/>
        <v>36</v>
      </c>
      <c r="N648" s="347"/>
      <c r="O648" s="349"/>
      <c r="P648" s="351"/>
      <c r="Q648" s="349"/>
      <c r="R648" s="351"/>
      <c r="S648" s="345"/>
      <c r="T648" s="342"/>
      <c r="U648" s="345"/>
      <c r="V648" s="342"/>
      <c r="W648" s="259"/>
      <c r="X648" s="342"/>
      <c r="Y648" s="342"/>
      <c r="Z648" s="342"/>
      <c r="AA648" s="342"/>
      <c r="AB648" s="342"/>
      <c r="AC648" s="342"/>
      <c r="AD648" s="83"/>
    </row>
    <row r="649" spans="1:16384" s="257" customFormat="1" ht="18" hidden="1" customHeight="1">
      <c r="A649" s="121"/>
      <c r="B649" s="107"/>
      <c r="C649" s="108"/>
      <c r="D649" s="105"/>
      <c r="E649" s="43"/>
      <c r="F649" s="44"/>
      <c r="G649" s="269"/>
      <c r="H649" s="70"/>
      <c r="I649" s="79"/>
      <c r="J649" s="106"/>
      <c r="K649" s="87">
        <f t="shared" si="41"/>
        <v>0</v>
      </c>
      <c r="L649" s="87">
        <f t="shared" si="42"/>
        <v>0</v>
      </c>
      <c r="M649" s="46">
        <f t="shared" si="43"/>
        <v>0</v>
      </c>
      <c r="N649" s="347"/>
      <c r="O649" s="349"/>
      <c r="P649" s="351"/>
      <c r="Q649" s="349"/>
      <c r="R649" s="351"/>
      <c r="S649" s="345"/>
      <c r="T649" s="342"/>
      <c r="U649" s="345"/>
      <c r="V649" s="342"/>
      <c r="W649" s="259"/>
      <c r="X649" s="342"/>
      <c r="Y649" s="342"/>
      <c r="Z649" s="342"/>
      <c r="AA649" s="342"/>
      <c r="AB649" s="342"/>
      <c r="AC649" s="342"/>
      <c r="AD649" s="83"/>
    </row>
    <row r="650" spans="1:16384" s="257" customFormat="1" ht="18" hidden="1" customHeight="1">
      <c r="A650" s="121"/>
      <c r="B650" s="107"/>
      <c r="C650" s="108"/>
      <c r="D650" s="105"/>
      <c r="E650" s="43"/>
      <c r="F650" s="44"/>
      <c r="G650" s="269"/>
      <c r="H650" s="70"/>
      <c r="I650" s="79"/>
      <c r="J650" s="106"/>
      <c r="K650" s="87">
        <f t="shared" si="41"/>
        <v>0</v>
      </c>
      <c r="L650" s="87">
        <f t="shared" si="42"/>
        <v>0</v>
      </c>
      <c r="M650" s="46">
        <f t="shared" si="43"/>
        <v>0</v>
      </c>
      <c r="N650" s="347"/>
      <c r="O650" s="349"/>
      <c r="P650" s="351"/>
      <c r="Q650" s="349"/>
      <c r="R650" s="351"/>
      <c r="S650" s="345"/>
      <c r="T650" s="342"/>
      <c r="U650" s="345"/>
      <c r="V650" s="342"/>
      <c r="W650" s="259"/>
      <c r="X650" s="342"/>
      <c r="Y650" s="342"/>
      <c r="Z650" s="342"/>
      <c r="AA650" s="342"/>
      <c r="AB650" s="342"/>
      <c r="AC650" s="342"/>
      <c r="AD650" s="83"/>
    </row>
    <row r="651" spans="1:16384" s="257" customFormat="1" ht="18" hidden="1" customHeight="1">
      <c r="A651" s="121"/>
      <c r="B651" s="107"/>
      <c r="C651" s="108"/>
      <c r="D651" s="105"/>
      <c r="E651" s="43"/>
      <c r="F651" s="44"/>
      <c r="G651" s="269"/>
      <c r="H651" s="70"/>
      <c r="I651" s="79"/>
      <c r="J651" s="106"/>
      <c r="K651" s="87">
        <f t="shared" si="41"/>
        <v>0</v>
      </c>
      <c r="L651" s="87">
        <f t="shared" si="42"/>
        <v>0</v>
      </c>
      <c r="M651" s="46">
        <f t="shared" si="43"/>
        <v>0</v>
      </c>
      <c r="N651" s="347"/>
      <c r="O651" s="349"/>
      <c r="P651" s="351"/>
      <c r="Q651" s="349"/>
      <c r="R651" s="351"/>
      <c r="S651" s="345"/>
      <c r="T651" s="342"/>
      <c r="U651" s="345"/>
      <c r="V651" s="342"/>
      <c r="W651" s="259"/>
      <c r="X651" s="342"/>
      <c r="Y651" s="342"/>
      <c r="Z651" s="342"/>
      <c r="AA651" s="342"/>
      <c r="AB651" s="342"/>
      <c r="AC651" s="342"/>
      <c r="AD651" s="83"/>
    </row>
    <row r="652" spans="1:16384" s="257" customFormat="1" ht="18" hidden="1" customHeight="1">
      <c r="A652" s="121"/>
      <c r="B652" s="107"/>
      <c r="C652" s="108"/>
      <c r="D652" s="105"/>
      <c r="E652" s="43"/>
      <c r="F652" s="44"/>
      <c r="G652" s="269"/>
      <c r="H652" s="70"/>
      <c r="I652" s="79"/>
      <c r="J652" s="106"/>
      <c r="K652" s="87">
        <f t="shared" si="41"/>
        <v>0</v>
      </c>
      <c r="L652" s="87">
        <f t="shared" si="42"/>
        <v>0</v>
      </c>
      <c r="M652" s="46">
        <f t="shared" si="43"/>
        <v>0</v>
      </c>
      <c r="N652" s="347"/>
      <c r="O652" s="349"/>
      <c r="P652" s="351"/>
      <c r="Q652" s="349"/>
      <c r="R652" s="351"/>
      <c r="S652" s="345"/>
      <c r="T652" s="342"/>
      <c r="U652" s="345"/>
      <c r="V652" s="342"/>
      <c r="W652" s="259"/>
      <c r="X652" s="342"/>
      <c r="Y652" s="342"/>
      <c r="Z652" s="342"/>
      <c r="AA652" s="342"/>
      <c r="AB652" s="342"/>
      <c r="AC652" s="342"/>
      <c r="AD652" s="83"/>
    </row>
    <row r="653" spans="1:16384" s="257" customFormat="1" ht="18" hidden="1" customHeight="1">
      <c r="A653" s="121"/>
      <c r="B653" s="107"/>
      <c r="C653" s="108"/>
      <c r="D653" s="105"/>
      <c r="E653" s="43"/>
      <c r="F653" s="44"/>
      <c r="G653" s="269"/>
      <c r="H653" s="70"/>
      <c r="I653" s="79"/>
      <c r="J653" s="106"/>
      <c r="K653" s="87">
        <f t="shared" si="41"/>
        <v>0</v>
      </c>
      <c r="L653" s="87">
        <f t="shared" si="42"/>
        <v>0</v>
      </c>
      <c r="M653" s="46">
        <f t="shared" si="43"/>
        <v>0</v>
      </c>
      <c r="N653" s="347"/>
      <c r="O653" s="349"/>
      <c r="P653" s="351"/>
      <c r="Q653" s="349"/>
      <c r="R653" s="351"/>
      <c r="S653" s="345"/>
      <c r="T653" s="342"/>
      <c r="U653" s="345"/>
      <c r="V653" s="342"/>
      <c r="W653" s="259"/>
      <c r="X653" s="342"/>
      <c r="Y653" s="342"/>
      <c r="Z653" s="342"/>
      <c r="AA653" s="342"/>
      <c r="AB653" s="342"/>
      <c r="AC653" s="342"/>
      <c r="AD653" s="83"/>
    </row>
    <row r="654" spans="1:16384" s="257" customFormat="1" ht="18" hidden="1" customHeight="1">
      <c r="A654" s="121"/>
      <c r="B654" s="107"/>
      <c r="C654" s="108"/>
      <c r="D654" s="105"/>
      <c r="E654" s="43"/>
      <c r="F654" s="44"/>
      <c r="G654" s="269"/>
      <c r="H654" s="70"/>
      <c r="I654" s="79"/>
      <c r="J654" s="106"/>
      <c r="K654" s="87">
        <f t="shared" si="41"/>
        <v>0</v>
      </c>
      <c r="L654" s="87">
        <f t="shared" si="42"/>
        <v>0</v>
      </c>
      <c r="M654" s="46">
        <f t="shared" si="43"/>
        <v>0</v>
      </c>
      <c r="N654" s="347"/>
      <c r="O654" s="349"/>
      <c r="P654" s="351"/>
      <c r="Q654" s="349"/>
      <c r="R654" s="351"/>
      <c r="S654" s="345"/>
      <c r="T654" s="342"/>
      <c r="U654" s="345"/>
      <c r="V654" s="342"/>
      <c r="W654" s="259"/>
      <c r="X654" s="342"/>
      <c r="Y654" s="342"/>
      <c r="Z654" s="342"/>
      <c r="AA654" s="342"/>
      <c r="AB654" s="342"/>
      <c r="AC654" s="342"/>
      <c r="AD654" s="83"/>
    </row>
    <row r="655" spans="1:16384" s="257" customFormat="1" ht="18" hidden="1" customHeight="1">
      <c r="A655" s="121"/>
      <c r="B655" s="107"/>
      <c r="C655" s="108"/>
      <c r="D655" s="105"/>
      <c r="E655" s="43"/>
      <c r="F655" s="44"/>
      <c r="G655" s="269"/>
      <c r="H655" s="70"/>
      <c r="I655" s="79"/>
      <c r="J655" s="106"/>
      <c r="K655" s="87">
        <f t="shared" si="41"/>
        <v>0</v>
      </c>
      <c r="L655" s="87">
        <f t="shared" si="42"/>
        <v>0</v>
      </c>
      <c r="M655" s="46">
        <f t="shared" si="43"/>
        <v>0</v>
      </c>
      <c r="N655" s="347"/>
      <c r="O655" s="349"/>
      <c r="P655" s="351"/>
      <c r="Q655" s="349"/>
      <c r="R655" s="351"/>
      <c r="S655" s="345"/>
      <c r="T655" s="342"/>
      <c r="U655" s="345"/>
      <c r="V655" s="342"/>
      <c r="W655" s="259"/>
      <c r="X655" s="342"/>
      <c r="Y655" s="342"/>
      <c r="Z655" s="342"/>
      <c r="AA655" s="342"/>
      <c r="AB655" s="342"/>
      <c r="AC655" s="342"/>
      <c r="AD655" s="83"/>
    </row>
    <row r="656" spans="1:16384" ht="18" customHeight="1">
      <c r="A656" s="104">
        <v>37</v>
      </c>
      <c r="B656" s="60" t="s">
        <v>529</v>
      </c>
      <c r="C656" s="61"/>
      <c r="D656" s="64"/>
      <c r="E656" s="43" t="s">
        <v>427</v>
      </c>
      <c r="F656" s="44" t="s">
        <v>324</v>
      </c>
      <c r="G656" s="86">
        <v>2</v>
      </c>
      <c r="H656" s="70">
        <v>30</v>
      </c>
      <c r="I656" s="79">
        <v>30</v>
      </c>
      <c r="J656" s="106">
        <v>40</v>
      </c>
      <c r="K656" s="87">
        <f t="shared" si="41"/>
        <v>1.2</v>
      </c>
      <c r="L656" s="87">
        <f t="shared" si="42"/>
        <v>1.2</v>
      </c>
      <c r="M656" s="46">
        <f t="shared" si="43"/>
        <v>63</v>
      </c>
      <c r="N656" s="346"/>
      <c r="O656" s="348"/>
      <c r="P656" s="350">
        <f>SUM(M656:M663)</f>
        <v>639</v>
      </c>
      <c r="Q656" s="348"/>
      <c r="R656" s="350"/>
      <c r="S656" s="344"/>
      <c r="T656" s="348"/>
      <c r="U656" s="344"/>
      <c r="V656" s="348"/>
      <c r="W656" s="258"/>
      <c r="X656" s="348"/>
      <c r="Y656" s="350"/>
      <c r="Z656" s="389"/>
      <c r="AA656" s="389"/>
      <c r="AB656" s="390"/>
      <c r="AC656" s="395">
        <f>P656</f>
        <v>639</v>
      </c>
      <c r="AD656" s="83"/>
    </row>
    <row r="657" spans="1:30" ht="18" customHeight="1">
      <c r="A657" s="90"/>
      <c r="B657" s="109"/>
      <c r="C657" s="110"/>
      <c r="D657" s="64"/>
      <c r="E657" s="92" t="s">
        <v>427</v>
      </c>
      <c r="F657" s="44" t="s">
        <v>325</v>
      </c>
      <c r="G657" s="69">
        <v>2</v>
      </c>
      <c r="H657" s="70">
        <v>30</v>
      </c>
      <c r="I657" s="79">
        <v>30</v>
      </c>
      <c r="J657" s="106">
        <v>40</v>
      </c>
      <c r="K657" s="87">
        <f t="shared" si="41"/>
        <v>1.2</v>
      </c>
      <c r="L657" s="87">
        <f t="shared" si="42"/>
        <v>1.2</v>
      </c>
      <c r="M657" s="46">
        <f t="shared" si="43"/>
        <v>63</v>
      </c>
      <c r="N657" s="347"/>
      <c r="O657" s="349"/>
      <c r="P657" s="351"/>
      <c r="Q657" s="349"/>
      <c r="R657" s="351"/>
      <c r="S657" s="345"/>
      <c r="T657" s="349"/>
      <c r="U657" s="345"/>
      <c r="V657" s="349"/>
      <c r="W657" s="259"/>
      <c r="X657" s="349"/>
      <c r="Y657" s="351"/>
      <c r="Z657" s="392"/>
      <c r="AA657" s="392"/>
      <c r="AB657" s="391"/>
      <c r="AC657" s="342"/>
      <c r="AD657" s="83"/>
    </row>
    <row r="658" spans="1:30" ht="18" customHeight="1">
      <c r="A658" s="90"/>
      <c r="B658" s="107"/>
      <c r="C658" s="108"/>
      <c r="D658" s="105"/>
      <c r="E658" s="92" t="s">
        <v>334</v>
      </c>
      <c r="F658" s="44" t="s">
        <v>243</v>
      </c>
      <c r="G658" s="69">
        <v>2</v>
      </c>
      <c r="H658" s="70">
        <v>30</v>
      </c>
      <c r="I658" s="79">
        <v>30</v>
      </c>
      <c r="J658" s="106">
        <v>40</v>
      </c>
      <c r="K658" s="87">
        <f t="shared" si="41"/>
        <v>1.2</v>
      </c>
      <c r="L658" s="87">
        <f t="shared" si="42"/>
        <v>1.2</v>
      </c>
      <c r="M658" s="46">
        <f t="shared" si="43"/>
        <v>63</v>
      </c>
      <c r="N658" s="347"/>
      <c r="O658" s="349"/>
      <c r="P658" s="351"/>
      <c r="Q658" s="349"/>
      <c r="R658" s="351"/>
      <c r="S658" s="345"/>
      <c r="T658" s="349"/>
      <c r="U658" s="345"/>
      <c r="V658" s="349"/>
      <c r="W658" s="259"/>
      <c r="X658" s="349"/>
      <c r="Y658" s="351"/>
      <c r="Z658" s="392"/>
      <c r="AA658" s="392"/>
      <c r="AB658" s="391"/>
      <c r="AC658" s="342"/>
      <c r="AD658" s="83"/>
    </row>
    <row r="659" spans="1:30" ht="18" customHeight="1">
      <c r="A659" s="90"/>
      <c r="B659" s="107"/>
      <c r="C659" s="108"/>
      <c r="D659" s="105"/>
      <c r="E659" s="92" t="s">
        <v>279</v>
      </c>
      <c r="F659" s="44" t="s">
        <v>428</v>
      </c>
      <c r="G659" s="69">
        <v>2</v>
      </c>
      <c r="H659" s="70">
        <v>30</v>
      </c>
      <c r="I659" s="79">
        <v>60</v>
      </c>
      <c r="J659" s="106">
        <v>40</v>
      </c>
      <c r="K659" s="87">
        <f t="shared" si="41"/>
        <v>1.2</v>
      </c>
      <c r="L659" s="87">
        <f t="shared" si="42"/>
        <v>1.2</v>
      </c>
      <c r="M659" s="46">
        <f t="shared" si="43"/>
        <v>90</v>
      </c>
      <c r="N659" s="347"/>
      <c r="O659" s="349"/>
      <c r="P659" s="351"/>
      <c r="Q659" s="349"/>
      <c r="R659" s="351"/>
      <c r="S659" s="345"/>
      <c r="T659" s="349"/>
      <c r="U659" s="345"/>
      <c r="V659" s="349"/>
      <c r="W659" s="259"/>
      <c r="X659" s="349"/>
      <c r="Y659" s="351"/>
      <c r="Z659" s="392"/>
      <c r="AA659" s="392"/>
      <c r="AB659" s="391"/>
      <c r="AC659" s="342"/>
      <c r="AD659" s="83"/>
    </row>
    <row r="660" spans="1:30" ht="18" customHeight="1">
      <c r="A660" s="90"/>
      <c r="B660" s="63"/>
      <c r="C660" s="108"/>
      <c r="D660" s="105"/>
      <c r="E660" s="92" t="s">
        <v>279</v>
      </c>
      <c r="F660" s="44" t="s">
        <v>429</v>
      </c>
      <c r="G660" s="69">
        <v>2</v>
      </c>
      <c r="H660" s="70">
        <v>30</v>
      </c>
      <c r="I660" s="79">
        <v>60</v>
      </c>
      <c r="J660" s="106">
        <v>40</v>
      </c>
      <c r="K660" s="87">
        <f t="shared" si="41"/>
        <v>1.2</v>
      </c>
      <c r="L660" s="87">
        <f t="shared" si="42"/>
        <v>1.2</v>
      </c>
      <c r="M660" s="46">
        <f t="shared" si="43"/>
        <v>90</v>
      </c>
      <c r="N660" s="347"/>
      <c r="O660" s="349"/>
      <c r="P660" s="351"/>
      <c r="Q660" s="349"/>
      <c r="R660" s="351"/>
      <c r="S660" s="345"/>
      <c r="T660" s="349"/>
      <c r="U660" s="345"/>
      <c r="V660" s="349"/>
      <c r="W660" s="259"/>
      <c r="X660" s="349"/>
      <c r="Y660" s="351"/>
      <c r="Z660" s="392"/>
      <c r="AA660" s="392"/>
      <c r="AB660" s="391"/>
      <c r="AC660" s="342"/>
      <c r="AD660" s="83"/>
    </row>
    <row r="661" spans="1:30" ht="18" customHeight="1">
      <c r="A661" s="90"/>
      <c r="B661" s="107"/>
      <c r="C661" s="108"/>
      <c r="D661" s="105"/>
      <c r="E661" s="92" t="s">
        <v>279</v>
      </c>
      <c r="F661" s="44" t="s">
        <v>430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1"/>
        <v>1.2</v>
      </c>
      <c r="L661" s="87">
        <f t="shared" si="42"/>
        <v>1.2</v>
      </c>
      <c r="M661" s="46">
        <f t="shared" si="43"/>
        <v>90</v>
      </c>
      <c r="N661" s="347"/>
      <c r="O661" s="349"/>
      <c r="P661" s="351"/>
      <c r="Q661" s="349"/>
      <c r="R661" s="351"/>
      <c r="S661" s="345"/>
      <c r="T661" s="349"/>
      <c r="U661" s="345"/>
      <c r="V661" s="349"/>
      <c r="W661" s="259"/>
      <c r="X661" s="349"/>
      <c r="Y661" s="351"/>
      <c r="Z661" s="392"/>
      <c r="AA661" s="392"/>
      <c r="AB661" s="391"/>
      <c r="AC661" s="342"/>
      <c r="AD661" s="83"/>
    </row>
    <row r="662" spans="1:30" ht="18" customHeight="1">
      <c r="A662" s="90"/>
      <c r="B662" s="109"/>
      <c r="C662" s="110"/>
      <c r="D662" s="105"/>
      <c r="E662" s="92" t="s">
        <v>279</v>
      </c>
      <c r="F662" s="44" t="s">
        <v>435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1"/>
        <v>1.2</v>
      </c>
      <c r="L662" s="87">
        <f t="shared" si="42"/>
        <v>1.2</v>
      </c>
      <c r="M662" s="46">
        <f t="shared" si="43"/>
        <v>90</v>
      </c>
      <c r="N662" s="347"/>
      <c r="O662" s="349"/>
      <c r="P662" s="351"/>
      <c r="Q662" s="349"/>
      <c r="R662" s="351"/>
      <c r="S662" s="345"/>
      <c r="T662" s="349"/>
      <c r="U662" s="345"/>
      <c r="V662" s="349"/>
      <c r="W662" s="259"/>
      <c r="X662" s="349"/>
      <c r="Y662" s="351"/>
      <c r="Z662" s="392"/>
      <c r="AA662" s="392"/>
      <c r="AB662" s="391"/>
      <c r="AC662" s="342"/>
      <c r="AD662" s="83"/>
    </row>
    <row r="663" spans="1:30" ht="18" customHeight="1">
      <c r="A663" s="90"/>
      <c r="B663" s="109"/>
      <c r="C663" s="110"/>
      <c r="D663" s="105"/>
      <c r="E663" s="92" t="s">
        <v>279</v>
      </c>
      <c r="F663" s="44" t="s">
        <v>436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1"/>
        <v>1.2</v>
      </c>
      <c r="L663" s="87">
        <f t="shared" si="42"/>
        <v>1.2</v>
      </c>
      <c r="M663" s="46">
        <f t="shared" si="43"/>
        <v>90</v>
      </c>
      <c r="N663" s="347"/>
      <c r="O663" s="349"/>
      <c r="P663" s="351"/>
      <c r="Q663" s="349"/>
      <c r="R663" s="351"/>
      <c r="S663" s="345"/>
      <c r="T663" s="349"/>
      <c r="U663" s="345"/>
      <c r="V663" s="349"/>
      <c r="W663" s="259"/>
      <c r="X663" s="349"/>
      <c r="Y663" s="351"/>
      <c r="Z663" s="392"/>
      <c r="AA663" s="392"/>
      <c r="AB663" s="391"/>
      <c r="AC663" s="342"/>
      <c r="AD663" s="83"/>
    </row>
    <row r="664" spans="1:30" ht="18" hidden="1" customHeight="1">
      <c r="A664" s="90"/>
      <c r="B664" s="109"/>
      <c r="C664" s="110"/>
      <c r="D664" s="105"/>
      <c r="E664" s="92"/>
      <c r="F664" s="44"/>
      <c r="G664" s="69"/>
      <c r="H664" s="70"/>
      <c r="I664" s="79"/>
      <c r="J664" s="106"/>
      <c r="K664" s="87">
        <f t="shared" si="41"/>
        <v>0</v>
      </c>
      <c r="L664" s="87">
        <f t="shared" si="42"/>
        <v>0</v>
      </c>
      <c r="M664" s="46">
        <f t="shared" si="43"/>
        <v>0</v>
      </c>
      <c r="N664" s="347"/>
      <c r="O664" s="349"/>
      <c r="P664" s="351"/>
      <c r="Q664" s="349"/>
      <c r="R664" s="351"/>
      <c r="S664" s="345"/>
      <c r="T664" s="349"/>
      <c r="U664" s="345"/>
      <c r="V664" s="349"/>
      <c r="W664" s="259"/>
      <c r="X664" s="349"/>
      <c r="Y664" s="351"/>
      <c r="Z664" s="392"/>
      <c r="AA664" s="392"/>
      <c r="AB664" s="391"/>
      <c r="AC664" s="342"/>
      <c r="AD664" s="83"/>
    </row>
    <row r="665" spans="1:30" ht="18" hidden="1" customHeight="1">
      <c r="A665" s="65"/>
      <c r="B665" s="66"/>
      <c r="C665" s="67"/>
      <c r="D665" s="67"/>
      <c r="E665" s="68"/>
      <c r="F665" s="44"/>
      <c r="G665" s="69"/>
      <c r="H665" s="70"/>
      <c r="I665" s="71"/>
      <c r="J665" s="106"/>
      <c r="K665" s="87">
        <f t="shared" si="41"/>
        <v>0</v>
      </c>
      <c r="L665" s="87">
        <f t="shared" si="42"/>
        <v>0</v>
      </c>
      <c r="M665" s="46">
        <f t="shared" si="43"/>
        <v>0</v>
      </c>
      <c r="N665" s="366"/>
      <c r="O665" s="365"/>
      <c r="P665" s="367"/>
      <c r="Q665" s="365"/>
      <c r="R665" s="367"/>
      <c r="S665" s="410"/>
      <c r="T665" s="365"/>
      <c r="U665" s="410"/>
      <c r="V665" s="365"/>
      <c r="W665" s="260"/>
      <c r="X665" s="365"/>
      <c r="Y665" s="367"/>
      <c r="Z665" s="394"/>
      <c r="AA665" s="394"/>
      <c r="AB665" s="393"/>
      <c r="AC665" s="342"/>
      <c r="AD665" s="83"/>
    </row>
    <row r="666" spans="1:30" ht="24" customHeight="1">
      <c r="A666" s="327" t="s">
        <v>70</v>
      </c>
      <c r="B666" s="321"/>
      <c r="C666" s="321"/>
      <c r="D666" s="321"/>
      <c r="E666" s="321"/>
      <c r="F666" s="321"/>
      <c r="G666" s="322"/>
      <c r="H666" s="113">
        <f>SUM(H11:H665)</f>
        <v>9337</v>
      </c>
      <c r="I666" s="113">
        <f>SUM(I11:I665)</f>
        <v>15420</v>
      </c>
      <c r="J666" s="112"/>
      <c r="K666" s="87"/>
      <c r="L666" s="87"/>
      <c r="M666" s="114">
        <f t="shared" ref="M666:AC666" si="44">SUM(M11:M665)</f>
        <v>24351.199999999975</v>
      </c>
      <c r="N666" s="113">
        <f t="shared" si="44"/>
        <v>2377.8000000000002</v>
      </c>
      <c r="O666" s="113">
        <f t="shared" si="44"/>
        <v>0</v>
      </c>
      <c r="P666" s="113">
        <f t="shared" si="44"/>
        <v>26729</v>
      </c>
      <c r="Q666" s="113">
        <f t="shared" si="44"/>
        <v>42.9</v>
      </c>
      <c r="R666" s="113">
        <f t="shared" si="44"/>
        <v>927</v>
      </c>
      <c r="S666" s="115">
        <f t="shared" si="44"/>
        <v>10617.2</v>
      </c>
      <c r="T666" s="113">
        <f t="shared" si="44"/>
        <v>10617.2</v>
      </c>
      <c r="U666" s="115">
        <f t="shared" si="44"/>
        <v>2688</v>
      </c>
      <c r="V666" s="113">
        <f t="shared" si="44"/>
        <v>3024</v>
      </c>
      <c r="W666" s="115">
        <f t="shared" si="44"/>
        <v>1456</v>
      </c>
      <c r="X666" s="113">
        <f t="shared" si="44"/>
        <v>1512</v>
      </c>
      <c r="Y666" s="113">
        <f t="shared" si="44"/>
        <v>12951.5</v>
      </c>
      <c r="Z666" s="113">
        <f t="shared" si="44"/>
        <v>-2981.1</v>
      </c>
      <c r="AA666" s="113">
        <f t="shared" si="44"/>
        <v>-585</v>
      </c>
      <c r="AB666" s="113">
        <f t="shared" si="44"/>
        <v>0</v>
      </c>
      <c r="AC666" s="113">
        <f t="shared" si="44"/>
        <v>11195.700000000003</v>
      </c>
      <c r="AD666" s="116"/>
    </row>
    <row r="667" spans="1:30" ht="24.75" customHeight="1">
      <c r="A667" s="49"/>
      <c r="B667" s="50" t="s">
        <v>129</v>
      </c>
      <c r="C667" s="49"/>
      <c r="D667" s="117"/>
      <c r="E667" s="49"/>
      <c r="F667" s="118"/>
      <c r="G667" s="99"/>
      <c r="H667" s="2"/>
      <c r="I667" s="2"/>
      <c r="J667" s="2"/>
      <c r="K667" s="49" t="s">
        <v>130</v>
      </c>
      <c r="L667" s="51"/>
      <c r="M667" s="51"/>
      <c r="N667" s="51"/>
      <c r="O667" s="51"/>
      <c r="P667" s="51"/>
      <c r="Q667" s="2"/>
      <c r="R667" s="2"/>
      <c r="S667" s="51" t="s">
        <v>131</v>
      </c>
      <c r="T667" s="51"/>
      <c r="U667" s="51"/>
      <c r="V667" s="51"/>
      <c r="W667" s="51"/>
      <c r="X667" s="2"/>
      <c r="Y667" s="51"/>
      <c r="Z667" s="51"/>
      <c r="AA667" s="51"/>
      <c r="AB667" s="51"/>
      <c r="AC667" s="49"/>
      <c r="AD667" s="49"/>
    </row>
    <row r="668" spans="1:30" ht="21" customHeight="1">
      <c r="A668" s="49"/>
      <c r="B668" s="49" t="s">
        <v>132</v>
      </c>
      <c r="C668" s="49"/>
      <c r="D668" s="117"/>
      <c r="E668" s="49"/>
      <c r="F668" s="118"/>
      <c r="G668" s="49"/>
      <c r="H668" s="51"/>
      <c r="I668" s="51"/>
      <c r="J668" s="51"/>
      <c r="K668" s="51" t="s">
        <v>133</v>
      </c>
      <c r="L668" s="51"/>
      <c r="M668" s="51"/>
      <c r="N668" s="51"/>
      <c r="O668" s="51"/>
      <c r="P668" s="51"/>
      <c r="Q668" s="51"/>
      <c r="R668" s="51"/>
      <c r="S668" s="49" t="s">
        <v>134</v>
      </c>
      <c r="T668" s="51"/>
      <c r="U668" s="51"/>
      <c r="V668" s="51"/>
      <c r="W668" s="51"/>
      <c r="X668" s="51"/>
      <c r="Y668" s="51"/>
      <c r="Z668" s="51"/>
      <c r="AA668" s="51"/>
      <c r="AB668" s="51"/>
      <c r="AC668" s="49"/>
      <c r="AD668" s="49"/>
    </row>
    <row r="669" spans="1:30" ht="5.25" customHeight="1">
      <c r="A669" s="49"/>
      <c r="B669" s="99"/>
      <c r="C669" s="49"/>
      <c r="D669" s="117"/>
      <c r="E669" s="49"/>
      <c r="F669" s="118"/>
      <c r="G669" s="49"/>
      <c r="H669" s="51"/>
      <c r="I669" s="51"/>
      <c r="J669" s="51"/>
      <c r="K669" s="51"/>
      <c r="L669" s="51"/>
      <c r="M669" s="51"/>
      <c r="N669" s="51"/>
      <c r="O669" s="51"/>
      <c r="P669" s="51"/>
      <c r="Q669" s="51"/>
      <c r="R669" s="51"/>
      <c r="S669" s="51"/>
      <c r="T669" s="51"/>
      <c r="U669" s="51"/>
      <c r="V669" s="51"/>
      <c r="W669" s="51"/>
      <c r="X669" s="51"/>
      <c r="Y669" s="51"/>
      <c r="Z669" s="51"/>
      <c r="AA669" s="51"/>
      <c r="AB669" s="51"/>
      <c r="AC669" s="49"/>
      <c r="AD669" s="49"/>
    </row>
    <row r="670" spans="1:30" ht="21" customHeight="1">
      <c r="A670" s="49"/>
      <c r="B670" s="55" t="s">
        <v>135</v>
      </c>
      <c r="C670" s="49"/>
      <c r="D670" s="117"/>
      <c r="E670" s="49"/>
      <c r="F670" s="118"/>
      <c r="G670" s="49"/>
      <c r="H670" s="51"/>
      <c r="I670" s="51"/>
      <c r="J670" s="51"/>
      <c r="K670" s="51"/>
      <c r="L670" s="51"/>
      <c r="M670" s="51"/>
      <c r="N670" s="51"/>
      <c r="O670" s="51"/>
      <c r="P670" s="51"/>
      <c r="Q670" s="51"/>
      <c r="R670" s="51"/>
      <c r="S670" s="51"/>
      <c r="T670" s="51"/>
      <c r="U670" s="51"/>
      <c r="V670" s="51"/>
      <c r="W670" s="51"/>
      <c r="X670" s="51"/>
      <c r="Y670" s="51"/>
      <c r="Z670" s="51"/>
      <c r="AA670" s="51"/>
      <c r="AB670" s="51"/>
      <c r="AC670" s="49"/>
      <c r="AD670" s="49"/>
    </row>
    <row r="671" spans="1:30" ht="7.5" customHeight="1">
      <c r="A671" s="49"/>
      <c r="B671" s="49"/>
      <c r="C671" s="49"/>
      <c r="D671" s="117"/>
      <c r="E671" s="49"/>
      <c r="F671" s="118"/>
      <c r="G671" s="49"/>
      <c r="H671" s="51"/>
      <c r="I671" s="51"/>
      <c r="J671" s="51"/>
      <c r="K671" s="51"/>
      <c r="L671" s="51"/>
      <c r="M671" s="51"/>
      <c r="N671" s="51"/>
      <c r="O671" s="51"/>
      <c r="P671" s="52"/>
      <c r="Q671" s="52"/>
      <c r="R671" s="52"/>
      <c r="S671" s="52"/>
      <c r="T671" s="51"/>
      <c r="U671" s="51"/>
      <c r="V671" s="51"/>
      <c r="W671" s="51"/>
      <c r="X671" s="51"/>
      <c r="Y671" s="51"/>
      <c r="Z671" s="51"/>
      <c r="AA671" s="51"/>
      <c r="AB671" s="51"/>
      <c r="AC671" s="49"/>
      <c r="AD671" s="49"/>
    </row>
    <row r="672" spans="1:30" ht="18.75" customHeight="1">
      <c r="A672" s="49"/>
      <c r="B672" s="49"/>
      <c r="C672" s="49"/>
      <c r="D672" s="117"/>
      <c r="E672" s="49"/>
      <c r="F672" s="118"/>
      <c r="G672" s="49"/>
      <c r="H672" s="51"/>
      <c r="I672" s="51"/>
      <c r="J672" s="51"/>
      <c r="K672" s="51"/>
      <c r="L672" s="51"/>
      <c r="M672" s="51"/>
      <c r="N672" s="51"/>
      <c r="O672" s="51"/>
      <c r="P672" s="52"/>
      <c r="Q672" s="52"/>
      <c r="R672" s="52"/>
      <c r="S672" s="52"/>
      <c r="T672" s="51"/>
      <c r="U672" s="51"/>
      <c r="V672" s="53"/>
      <c r="W672" s="53"/>
      <c r="X672" s="51"/>
      <c r="Y672" s="119" t="s">
        <v>72</v>
      </c>
      <c r="Z672" s="2"/>
      <c r="AA672" s="2"/>
      <c r="AB672" s="2"/>
      <c r="AC672" s="99"/>
      <c r="AD672" s="99"/>
    </row>
    <row r="673" spans="1:30" ht="15.75" customHeight="1">
      <c r="A673" s="99"/>
      <c r="B673" s="99"/>
      <c r="C673" s="197" t="s">
        <v>136</v>
      </c>
      <c r="D673" s="31"/>
      <c r="E673" s="99"/>
      <c r="F673" s="194"/>
      <c r="G673" s="50"/>
      <c r="H673" s="197" t="s">
        <v>137</v>
      </c>
      <c r="I673" s="2"/>
      <c r="J673" s="2"/>
      <c r="K673" s="53"/>
      <c r="L673" s="2"/>
      <c r="M673" s="2"/>
      <c r="N673" s="2"/>
      <c r="O673" s="53"/>
      <c r="P673" s="2"/>
      <c r="Q673" s="197" t="s">
        <v>77</v>
      </c>
      <c r="R673" s="2"/>
      <c r="S673" s="2"/>
      <c r="T673" s="53"/>
      <c r="U673" s="53"/>
      <c r="V673" s="51"/>
      <c r="W673" s="51"/>
      <c r="X673" s="51"/>
      <c r="Y673" s="120" t="s">
        <v>79</v>
      </c>
      <c r="Z673" s="2"/>
      <c r="AA673" s="2"/>
      <c r="AB673" s="2"/>
      <c r="AC673" s="99"/>
      <c r="AD673" s="99"/>
    </row>
    <row r="674" spans="1:30" ht="15.75" customHeight="1">
      <c r="A674" s="99"/>
      <c r="B674" s="99"/>
      <c r="C674" s="99"/>
      <c r="D674" s="31"/>
      <c r="E674" s="99"/>
      <c r="F674" s="194"/>
      <c r="G674" s="99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99"/>
      <c r="AD674" s="99"/>
    </row>
    <row r="675" spans="1:30" ht="15.75" customHeight="1">
      <c r="A675" s="99"/>
      <c r="B675" s="99"/>
      <c r="C675" s="99"/>
      <c r="D675" s="31"/>
      <c r="E675" s="99"/>
      <c r="F675" s="194"/>
      <c r="G675" s="99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56"/>
      <c r="W675" s="56"/>
      <c r="X675" s="56"/>
      <c r="Y675" s="2"/>
      <c r="Z675" s="2"/>
      <c r="AA675" s="2"/>
      <c r="AB675" s="2"/>
      <c r="AC675" s="99"/>
      <c r="AD675" s="99"/>
    </row>
    <row r="676" spans="1:30" ht="15.75" customHeight="1">
      <c r="A676" s="99"/>
      <c r="B676" s="99"/>
      <c r="C676" s="99"/>
      <c r="D676" s="31"/>
      <c r="E676" s="99"/>
      <c r="F676" s="194"/>
      <c r="G676" s="99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196"/>
      <c r="W676" s="196"/>
      <c r="X676" s="196"/>
      <c r="Y676" s="2"/>
      <c r="Z676" s="2"/>
      <c r="AA676" s="57"/>
      <c r="AB676" s="57"/>
      <c r="AC676" s="58"/>
      <c r="AD676" s="58"/>
    </row>
    <row r="677" spans="1:30" ht="15" customHeight="1">
      <c r="F677" s="193"/>
    </row>
    <row r="678" spans="1:30" ht="15" customHeight="1">
      <c r="F678" s="193"/>
    </row>
  </sheetData>
  <autoFilter ref="E1:E678"/>
  <mergeCells count="642">
    <mergeCell ref="Z271:Z290"/>
    <mergeCell ref="Z291:Z309"/>
    <mergeCell ref="P646:P655"/>
    <mergeCell ref="Q646:Q655"/>
    <mergeCell ref="R646:R655"/>
    <mergeCell ref="V566:V575"/>
    <mergeCell ref="W566:W575"/>
    <mergeCell ref="X566:X575"/>
    <mergeCell ref="Z576:Z585"/>
    <mergeCell ref="AA576:AA585"/>
    <mergeCell ref="AB452:AB477"/>
    <mergeCell ref="AB478:AB491"/>
    <mergeCell ref="V557:V565"/>
    <mergeCell ref="W557:W565"/>
    <mergeCell ref="T171:T190"/>
    <mergeCell ref="Z191:Z211"/>
    <mergeCell ref="AC191:AC211"/>
    <mergeCell ref="U171:U190"/>
    <mergeCell ref="X557:X565"/>
    <mergeCell ref="Y557:Y565"/>
    <mergeCell ref="V171:V190"/>
    <mergeCell ref="W171:W190"/>
    <mergeCell ref="X171:X190"/>
    <mergeCell ref="AC557:AC565"/>
    <mergeCell ref="AA251:AA270"/>
    <mergeCell ref="AA231:AA250"/>
    <mergeCell ref="Y430:Y451"/>
    <mergeCell ref="Y369:Y382"/>
    <mergeCell ref="Y310:Y327"/>
    <mergeCell ref="Y346:Y368"/>
    <mergeCell ref="Y328:Y345"/>
    <mergeCell ref="Y291:Y309"/>
    <mergeCell ref="AC171:AC190"/>
    <mergeCell ref="W191:W211"/>
    <mergeCell ref="X191:X211"/>
    <mergeCell ref="Y271:Y29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S171:S190"/>
    <mergeCell ref="W586:W595"/>
    <mergeCell ref="X586:X595"/>
    <mergeCell ref="Y586:Y595"/>
    <mergeCell ref="Z586:Z595"/>
    <mergeCell ref="AA586:AA595"/>
    <mergeCell ref="AC576:AC585"/>
    <mergeCell ref="V576:V585"/>
    <mergeCell ref="W576:W585"/>
    <mergeCell ref="X576:X585"/>
    <mergeCell ref="Y576:Y585"/>
    <mergeCell ref="N586:N595"/>
    <mergeCell ref="O586:O595"/>
    <mergeCell ref="P586:P595"/>
    <mergeCell ref="Q586:Q595"/>
    <mergeCell ref="R586:R595"/>
    <mergeCell ref="S586:S595"/>
    <mergeCell ref="T586:T595"/>
    <mergeCell ref="U586:U595"/>
    <mergeCell ref="V586:V595"/>
    <mergeCell ref="B229:C229"/>
    <mergeCell ref="AC536:AC556"/>
    <mergeCell ref="O536:O556"/>
    <mergeCell ref="Q536:Q556"/>
    <mergeCell ref="R536:R556"/>
    <mergeCell ref="S536:S556"/>
    <mergeCell ref="T536:T556"/>
    <mergeCell ref="U536:U556"/>
    <mergeCell ref="V536:V556"/>
    <mergeCell ref="W536:W556"/>
    <mergeCell ref="Y231:Y250"/>
    <mergeCell ref="Y251:Y270"/>
    <mergeCell ref="AB310:AB327"/>
    <mergeCell ref="AB346:AB368"/>
    <mergeCell ref="Z452:Z477"/>
    <mergeCell ref="Y452:Y477"/>
    <mergeCell ref="Z383:Z404"/>
    <mergeCell ref="Z405:Z429"/>
    <mergeCell ref="Z430:Z451"/>
    <mergeCell ref="AA383:AA404"/>
    <mergeCell ref="AA430:AA451"/>
    <mergeCell ref="AA405:AA429"/>
    <mergeCell ref="Y405:Y429"/>
    <mergeCell ref="Z251:Z270"/>
    <mergeCell ref="V656:V665"/>
    <mergeCell ref="V626:V635"/>
    <mergeCell ref="V616:V625"/>
    <mergeCell ref="S656:S665"/>
    <mergeCell ref="S616:S625"/>
    <mergeCell ref="T626:T635"/>
    <mergeCell ref="U626:U635"/>
    <mergeCell ref="T656:T665"/>
    <mergeCell ref="U656:U665"/>
    <mergeCell ref="T616:T625"/>
    <mergeCell ref="U616:U625"/>
    <mergeCell ref="T646:T655"/>
    <mergeCell ref="V646:V655"/>
    <mergeCell ref="V636:V645"/>
    <mergeCell ref="S646:S655"/>
    <mergeCell ref="U646:U655"/>
    <mergeCell ref="W616:W625"/>
    <mergeCell ref="W626:W635"/>
    <mergeCell ref="Z656:Z665"/>
    <mergeCell ref="Z626:Z635"/>
    <mergeCell ref="AA616:AA625"/>
    <mergeCell ref="AB616:AB625"/>
    <mergeCell ref="AC626:AC635"/>
    <mergeCell ref="AC646:AC655"/>
    <mergeCell ref="AC636:AC645"/>
    <mergeCell ref="Y131:Y150"/>
    <mergeCell ref="Y112:Y130"/>
    <mergeCell ref="AB151:AB170"/>
    <mergeCell ref="AB212:AB230"/>
    <mergeCell ref="Z151:Z170"/>
    <mergeCell ref="AC151:AC170"/>
    <mergeCell ref="AC131:AC150"/>
    <mergeCell ref="AC656:AC665"/>
    <mergeCell ref="X616:X625"/>
    <mergeCell ref="Y616:Y625"/>
    <mergeCell ref="Y626:Y635"/>
    <mergeCell ref="Y656:Y665"/>
    <mergeCell ref="Y191:Y211"/>
    <mergeCell ref="AC586:AC595"/>
    <mergeCell ref="AB566:AB575"/>
    <mergeCell ref="AC566:AC575"/>
    <mergeCell ref="AA271:AA290"/>
    <mergeCell ref="AA291:AA309"/>
    <mergeCell ref="Y383:Y404"/>
    <mergeCell ref="Z231:Z250"/>
    <mergeCell ref="AC452:AC477"/>
    <mergeCell ref="AC478:AC491"/>
    <mergeCell ref="AC492:AC515"/>
    <mergeCell ref="AA346:AA368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AC516:AC535"/>
    <mergeCell ref="AC606:AC615"/>
    <mergeCell ref="AC596:AC605"/>
    <mergeCell ref="AC616:AC625"/>
    <mergeCell ref="AC212:AC230"/>
    <mergeCell ref="AC231:AC250"/>
    <mergeCell ref="AB231:AB250"/>
    <mergeCell ref="AB251:AB270"/>
    <mergeCell ref="AB383:AB404"/>
    <mergeCell ref="AC251:AC270"/>
    <mergeCell ref="AC291:AC309"/>
    <mergeCell ref="AC430:AC451"/>
    <mergeCell ref="AC383:AC404"/>
    <mergeCell ref="AC405:AC429"/>
    <mergeCell ref="AB405:AB429"/>
    <mergeCell ref="AB430:AB451"/>
    <mergeCell ref="AB576:AB585"/>
    <mergeCell ref="AB291:AB309"/>
    <mergeCell ref="AC310:AC327"/>
    <mergeCell ref="AB271:AB290"/>
    <mergeCell ref="AC271:AC290"/>
    <mergeCell ref="AB369:AB382"/>
    <mergeCell ref="AC328:AC345"/>
    <mergeCell ref="AD328:AD345"/>
    <mergeCell ref="AB328:AB345"/>
    <mergeCell ref="AC346:AC368"/>
    <mergeCell ref="AC369:AC382"/>
    <mergeCell ref="Z369:Z382"/>
    <mergeCell ref="AA328:AA345"/>
    <mergeCell ref="Z346:Z368"/>
    <mergeCell ref="Z328:Z345"/>
    <mergeCell ref="Z310:Z327"/>
    <mergeCell ref="AA310:AA327"/>
    <mergeCell ref="AA369:AA382"/>
    <mergeCell ref="X430:X451"/>
    <mergeCell ref="W452:W477"/>
    <mergeCell ref="W478:W491"/>
    <mergeCell ref="W516:W535"/>
    <mergeCell ref="AA478:AA491"/>
    <mergeCell ref="Z478:Z491"/>
    <mergeCell ref="Y478:Y491"/>
    <mergeCell ref="V478:V491"/>
    <mergeCell ref="V516:V535"/>
    <mergeCell ref="Y516:Y535"/>
    <mergeCell ref="Z516:Z535"/>
    <mergeCell ref="Y492:Y515"/>
    <mergeCell ref="Z492:Z515"/>
    <mergeCell ref="AA452:AA477"/>
    <mergeCell ref="V606:V615"/>
    <mergeCell ref="X405:X429"/>
    <mergeCell ref="X492:X515"/>
    <mergeCell ref="X536:X556"/>
    <mergeCell ref="V251:V270"/>
    <mergeCell ref="V596:V605"/>
    <mergeCell ref="V492:V515"/>
    <mergeCell ref="V430:V451"/>
    <mergeCell ref="V383:V404"/>
    <mergeCell ref="V405:V429"/>
    <mergeCell ref="X383:X404"/>
    <mergeCell ref="V346:V368"/>
    <mergeCell ref="W430:W451"/>
    <mergeCell ref="X478:X491"/>
    <mergeCell ref="W596:W605"/>
    <mergeCell ref="X271:X290"/>
    <mergeCell ref="X251:X270"/>
    <mergeCell ref="X346:X368"/>
    <mergeCell ref="X291:X309"/>
    <mergeCell ref="X310:X327"/>
    <mergeCell ref="X328:X345"/>
    <mergeCell ref="X596:X605"/>
    <mergeCell ref="V452:V477"/>
    <mergeCell ref="X452:X477"/>
    <mergeCell ref="Z596:Z605"/>
    <mergeCell ref="X626:X635"/>
    <mergeCell ref="X656:X665"/>
    <mergeCell ref="AA606:AA615"/>
    <mergeCell ref="AB626:AB635"/>
    <mergeCell ref="AB656:AB665"/>
    <mergeCell ref="AA656:AA665"/>
    <mergeCell ref="AA626:AA635"/>
    <mergeCell ref="AB606:AB615"/>
    <mergeCell ref="X646:X655"/>
    <mergeCell ref="Y646:Y655"/>
    <mergeCell ref="Z646:Z655"/>
    <mergeCell ref="AA646:AA655"/>
    <mergeCell ref="AB646:AB655"/>
    <mergeCell ref="X636:X645"/>
    <mergeCell ref="Y636:Y645"/>
    <mergeCell ref="Z636:Z645"/>
    <mergeCell ref="AA636:AA645"/>
    <mergeCell ref="AB636:AB645"/>
    <mergeCell ref="W606:W615"/>
    <mergeCell ref="X516:X535"/>
    <mergeCell ref="X606:X615"/>
    <mergeCell ref="Z606:Z615"/>
    <mergeCell ref="AB492:AB515"/>
    <mergeCell ref="AA492:AA515"/>
    <mergeCell ref="Z616:Z625"/>
    <mergeCell ref="Y606:Y615"/>
    <mergeCell ref="Y596:Y605"/>
    <mergeCell ref="AB596:AB605"/>
    <mergeCell ref="Y536:Y556"/>
    <mergeCell ref="Z536:Z556"/>
    <mergeCell ref="AA536:AA556"/>
    <mergeCell ref="AB536:AB556"/>
    <mergeCell ref="AA596:AA605"/>
    <mergeCell ref="AA557:AA565"/>
    <mergeCell ref="AB557:AB565"/>
    <mergeCell ref="AB586:AB595"/>
    <mergeCell ref="AA566:AA575"/>
    <mergeCell ref="Z557:Z565"/>
    <mergeCell ref="Y566:Y575"/>
    <mergeCell ref="Z566:Z575"/>
    <mergeCell ref="AB516:AB535"/>
    <mergeCell ref="AA516:AA535"/>
    <mergeCell ref="P430:P451"/>
    <mergeCell ref="P383:P404"/>
    <mergeCell ref="P369:P382"/>
    <mergeCell ref="P405:P429"/>
    <mergeCell ref="P346:P368"/>
    <mergeCell ref="T405:T429"/>
    <mergeCell ref="W131:W150"/>
    <mergeCell ref="W151:W170"/>
    <mergeCell ref="V151:V170"/>
    <mergeCell ref="V131:V150"/>
    <mergeCell ref="W383:W404"/>
    <mergeCell ref="W405:W429"/>
    <mergeCell ref="R171:R19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T271:T290"/>
    <mergeCell ref="T328:T345"/>
    <mergeCell ref="W271:W290"/>
    <mergeCell ref="W369:W382"/>
    <mergeCell ref="V91:V111"/>
    <mergeCell ref="W346:W368"/>
    <mergeCell ref="R91:R111"/>
    <mergeCell ref="S91:S111"/>
    <mergeCell ref="V112:V130"/>
    <mergeCell ref="U131:U150"/>
    <mergeCell ref="T251:T270"/>
    <mergeCell ref="V328:V345"/>
    <mergeCell ref="V310:V327"/>
    <mergeCell ref="V271:V290"/>
    <mergeCell ref="W291:W309"/>
    <mergeCell ref="W310:W327"/>
    <mergeCell ref="W328:W345"/>
    <mergeCell ref="T212:T230"/>
    <mergeCell ref="R151:R170"/>
    <mergeCell ref="S346:S368"/>
    <mergeCell ref="T369:T382"/>
    <mergeCell ref="T346:T368"/>
    <mergeCell ref="W492:W515"/>
    <mergeCell ref="U478:U491"/>
    <mergeCell ref="U452:U477"/>
    <mergeCell ref="R492:R515"/>
    <mergeCell ref="T492:T515"/>
    <mergeCell ref="S478:S491"/>
    <mergeCell ref="S430:S451"/>
    <mergeCell ref="R346:R368"/>
    <mergeCell ref="T430:T451"/>
    <mergeCell ref="T478:T491"/>
    <mergeCell ref="S452:S477"/>
    <mergeCell ref="T452:T477"/>
    <mergeCell ref="T383:T404"/>
    <mergeCell ref="X11:X30"/>
    <mergeCell ref="T91:T111"/>
    <mergeCell ref="X31:X50"/>
    <mergeCell ref="Q11:Q30"/>
    <mergeCell ref="R369:R382"/>
    <mergeCell ref="S369:S382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69:V382"/>
    <mergeCell ref="U346:U368"/>
    <mergeCell ref="X71:X90"/>
    <mergeCell ref="W31:W50"/>
    <mergeCell ref="U31:U50"/>
    <mergeCell ref="Q112:Q130"/>
    <mergeCell ref="Q131:Q150"/>
    <mergeCell ref="Q430:Q451"/>
    <mergeCell ref="Q369:Q382"/>
    <mergeCell ref="Q405:Q429"/>
    <mergeCell ref="Q383:Q404"/>
    <mergeCell ref="Q310:Q327"/>
    <mergeCell ref="Q71:Q90"/>
    <mergeCell ref="Q91:Q111"/>
    <mergeCell ref="Q328:Q345"/>
    <mergeCell ref="Q346:Q368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09"/>
    <mergeCell ref="N310:N327"/>
    <mergeCell ref="N328:N345"/>
    <mergeCell ref="N452:N477"/>
    <mergeCell ref="N405:N429"/>
    <mergeCell ref="N430:N451"/>
    <mergeCell ref="N383:N404"/>
    <mergeCell ref="N212:N230"/>
    <mergeCell ref="N151:N170"/>
    <mergeCell ref="N369:N382"/>
    <mergeCell ref="N346:N368"/>
    <mergeCell ref="N91:N111"/>
    <mergeCell ref="N171:N190"/>
    <mergeCell ref="N71:N90"/>
    <mergeCell ref="N112:N130"/>
    <mergeCell ref="N191:N21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S626:S635"/>
    <mergeCell ref="R516:R535"/>
    <mergeCell ref="R596:R605"/>
    <mergeCell ref="U606:U615"/>
    <mergeCell ref="S606:S615"/>
    <mergeCell ref="S492:S515"/>
    <mergeCell ref="S596:S605"/>
    <mergeCell ref="S516:S535"/>
    <mergeCell ref="R557:R565"/>
    <mergeCell ref="S557:S565"/>
    <mergeCell ref="R566:R575"/>
    <mergeCell ref="S566:S575"/>
    <mergeCell ref="T566:T575"/>
    <mergeCell ref="U566:U575"/>
    <mergeCell ref="T576:T585"/>
    <mergeCell ref="U576:U585"/>
    <mergeCell ref="U596:U605"/>
    <mergeCell ref="U310:U327"/>
    <mergeCell ref="T310:T327"/>
    <mergeCell ref="U291:U309"/>
    <mergeCell ref="U383:U404"/>
    <mergeCell ref="U492:U515"/>
    <mergeCell ref="U430:U451"/>
    <mergeCell ref="O71:O90"/>
    <mergeCell ref="U405:U429"/>
    <mergeCell ref="R616:R625"/>
    <mergeCell ref="O566:O575"/>
    <mergeCell ref="P566:P575"/>
    <mergeCell ref="Q566:Q575"/>
    <mergeCell ref="S310:S327"/>
    <mergeCell ref="O251:O270"/>
    <mergeCell ref="O231:O250"/>
    <mergeCell ref="P251:P270"/>
    <mergeCell ref="P231:P250"/>
    <mergeCell ref="O478:O491"/>
    <mergeCell ref="P478:P491"/>
    <mergeCell ref="O405:O429"/>
    <mergeCell ref="O430:O451"/>
    <mergeCell ref="O383:O404"/>
    <mergeCell ref="O369:O382"/>
    <mergeCell ref="O346:O368"/>
    <mergeCell ref="T291:T309"/>
    <mergeCell ref="S112:S130"/>
    <mergeCell ref="O151:O170"/>
    <mergeCell ref="P91:P111"/>
    <mergeCell ref="R626:R635"/>
    <mergeCell ref="R606:R615"/>
    <mergeCell ref="P606:P615"/>
    <mergeCell ref="Q656:Q665"/>
    <mergeCell ref="N616:N625"/>
    <mergeCell ref="N656:N665"/>
    <mergeCell ref="P626:P635"/>
    <mergeCell ref="Q626:Q635"/>
    <mergeCell ref="O626:O635"/>
    <mergeCell ref="P616:P625"/>
    <mergeCell ref="Q616:Q625"/>
    <mergeCell ref="O616:O625"/>
    <mergeCell ref="P656:P665"/>
    <mergeCell ref="O656:O665"/>
    <mergeCell ref="N626:N635"/>
    <mergeCell ref="R656:R665"/>
    <mergeCell ref="N646:N655"/>
    <mergeCell ref="O646:O655"/>
    <mergeCell ref="S328:S345"/>
    <mergeCell ref="S291:S309"/>
    <mergeCell ref="Q606:Q615"/>
    <mergeCell ref="N31:N50"/>
    <mergeCell ref="N11:N30"/>
    <mergeCell ref="N516:N535"/>
    <mergeCell ref="N492:N515"/>
    <mergeCell ref="O492:O515"/>
    <mergeCell ref="X91:X111"/>
    <mergeCell ref="X212:X230"/>
    <mergeCell ref="X369:X382"/>
    <mergeCell ref="X231:X250"/>
    <mergeCell ref="X51:X70"/>
    <mergeCell ref="X131:X150"/>
    <mergeCell ref="X112:X130"/>
    <mergeCell ref="X151:X170"/>
    <mergeCell ref="O310:O327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A666:G666"/>
    <mergeCell ref="D7:D9"/>
    <mergeCell ref="O31:O50"/>
    <mergeCell ref="O11:O30"/>
    <mergeCell ref="N606:N615"/>
    <mergeCell ref="N596:N605"/>
    <mergeCell ref="P516:P535"/>
    <mergeCell ref="P596:P605"/>
    <mergeCell ref="O606:O615"/>
    <mergeCell ref="O516:O535"/>
    <mergeCell ref="O596:O605"/>
    <mergeCell ref="P51:P70"/>
    <mergeCell ref="O291:O309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28:O345"/>
    <mergeCell ref="P271:P290"/>
    <mergeCell ref="P328:P345"/>
    <mergeCell ref="Q596:Q605"/>
    <mergeCell ref="O452:O477"/>
    <mergeCell ref="O212:O230"/>
    <mergeCell ref="N478:N491"/>
    <mergeCell ref="N131:N150"/>
    <mergeCell ref="S405:S429"/>
    <mergeCell ref="N536:N556"/>
    <mergeCell ref="P536:P556"/>
    <mergeCell ref="N566:N575"/>
    <mergeCell ref="Q478:Q491"/>
    <mergeCell ref="N557:N565"/>
    <mergeCell ref="O557:O565"/>
    <mergeCell ref="O171:O190"/>
    <mergeCell ref="P171:P190"/>
    <mergeCell ref="Q557:Q565"/>
    <mergeCell ref="S383:S404"/>
    <mergeCell ref="P310:P327"/>
    <mergeCell ref="Q212:Q230"/>
    <mergeCell ref="Q151:Q170"/>
    <mergeCell ref="R405:R429"/>
    <mergeCell ref="R383:R404"/>
    <mergeCell ref="P452:P477"/>
    <mergeCell ref="Q452:Q477"/>
    <mergeCell ref="P291:P309"/>
    <mergeCell ref="N576:N585"/>
    <mergeCell ref="O576:O585"/>
    <mergeCell ref="P576:P585"/>
    <mergeCell ref="Q576:Q585"/>
    <mergeCell ref="R576:R585"/>
    <mergeCell ref="S576:S585"/>
    <mergeCell ref="P492:P515"/>
    <mergeCell ref="Q492:Q515"/>
    <mergeCell ref="Q516:Q535"/>
    <mergeCell ref="S636:S645"/>
    <mergeCell ref="U636:U645"/>
    <mergeCell ref="N636:N645"/>
    <mergeCell ref="O636:O645"/>
    <mergeCell ref="P636:P645"/>
    <mergeCell ref="Q636:Q645"/>
    <mergeCell ref="R636:R645"/>
    <mergeCell ref="T636:T645"/>
    <mergeCell ref="B275:C276"/>
    <mergeCell ref="U516:U535"/>
    <mergeCell ref="T516:T535"/>
    <mergeCell ref="T596:T605"/>
    <mergeCell ref="T606:T615"/>
    <mergeCell ref="U369:U382"/>
    <mergeCell ref="U328:U345"/>
    <mergeCell ref="R478:R491"/>
    <mergeCell ref="R452:R477"/>
    <mergeCell ref="R430:R451"/>
    <mergeCell ref="U271:U290"/>
    <mergeCell ref="R310:R327"/>
    <mergeCell ref="R328:R345"/>
    <mergeCell ref="P557:P565"/>
    <mergeCell ref="T557:T565"/>
    <mergeCell ref="U557:U565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6" t="s">
        <v>483</v>
      </c>
      <c r="B1">
        <v>60</v>
      </c>
    </row>
    <row r="2" spans="1:2">
      <c r="A2" s="246" t="s">
        <v>172</v>
      </c>
      <c r="B2">
        <v>70</v>
      </c>
    </row>
    <row r="3" spans="1:2">
      <c r="A3" s="246" t="s">
        <v>449</v>
      </c>
      <c r="B3">
        <v>62</v>
      </c>
    </row>
    <row r="4" spans="1:2">
      <c r="A4" s="246" t="s">
        <v>481</v>
      </c>
      <c r="B4">
        <v>65</v>
      </c>
    </row>
    <row r="5" spans="1:2">
      <c r="A5" s="246" t="s">
        <v>406</v>
      </c>
      <c r="B5">
        <v>54</v>
      </c>
    </row>
    <row r="6" spans="1:2">
      <c r="A6" s="246" t="s">
        <v>482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xuyen</cp:lastModifiedBy>
  <cp:lastPrinted>2018-10-29T04:22:39Z</cp:lastPrinted>
  <dcterms:created xsi:type="dcterms:W3CDTF">2018-07-19T01:22:54Z</dcterms:created>
  <dcterms:modified xsi:type="dcterms:W3CDTF">2019-03-11T00:38:33Z</dcterms:modified>
</cp:coreProperties>
</file>